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Minu ketas\Eesti Jalgratturite Liit\04 EJL büroo\Noortesport\Noortesport 2025\"/>
    </mc:Choice>
  </mc:AlternateContent>
  <xr:revisionPtr revIDLastSave="0" documentId="13_ncr:1_{76BE4A3D-E2CA-434C-9A35-C502129836F2}" xr6:coauthVersionLast="47" xr6:coauthVersionMax="47" xr10:uidLastSave="{00000000-0000-0000-0000-000000000000}"/>
  <bookViews>
    <workbookView xWindow="-108" yWindow="-108" windowWidth="23256" windowHeight="12456" tabRatio="926" xr2:uid="{00000000-000D-0000-FFFF-FFFF00000000}"/>
  </bookViews>
  <sheets>
    <sheet name="Jaotus 2025" sheetId="56" r:id="rId1"/>
    <sheet name="Kõik koos" sheetId="55" r:id="rId2"/>
    <sheet name="MNT noored raha" sheetId="21" r:id="rId3"/>
    <sheet name="MTB noored raha" sheetId="23" r:id="rId4"/>
    <sheet name="BMX noored raha" sheetId="24" r:id="rId5"/>
    <sheet name="CC noored raha" sheetId="25" r:id="rId6"/>
  </sheets>
  <calcPr calcId="191029"/>
</workbook>
</file>

<file path=xl/calcChain.xml><?xml version="1.0" encoding="utf-8"?>
<calcChain xmlns="http://schemas.openxmlformats.org/spreadsheetml/2006/main">
  <c r="H342" i="55" l="1"/>
  <c r="R340" i="55"/>
  <c r="P340" i="55"/>
  <c r="M340" i="55"/>
  <c r="H340" i="55"/>
  <c r="P305" i="55"/>
  <c r="M305" i="55"/>
  <c r="R271" i="55"/>
  <c r="P271" i="55"/>
  <c r="H271" i="55"/>
  <c r="R235" i="55"/>
  <c r="M235" i="55"/>
  <c r="H235" i="55"/>
  <c r="R217" i="55"/>
  <c r="H217" i="55"/>
  <c r="P207" i="55"/>
  <c r="R186" i="55"/>
  <c r="H186" i="55"/>
  <c r="P180" i="55"/>
  <c r="M180" i="55"/>
  <c r="H180" i="55"/>
  <c r="R154" i="55"/>
  <c r="M154" i="55"/>
  <c r="H154" i="55"/>
  <c r="R147" i="55"/>
  <c r="M147" i="55"/>
  <c r="H147" i="55"/>
  <c r="M129" i="55"/>
  <c r="F37" i="56"/>
  <c r="AD28" i="56" s="1"/>
  <c r="AD29" i="56" s="1"/>
  <c r="F33" i="56"/>
  <c r="K33" i="56" s="1"/>
  <c r="H136" i="55"/>
  <c r="R129" i="55"/>
  <c r="H129" i="55"/>
  <c r="R113" i="55"/>
  <c r="M113" i="55"/>
  <c r="H113" i="55"/>
  <c r="R96" i="55"/>
  <c r="P96" i="55"/>
  <c r="M96" i="55"/>
  <c r="H96" i="55"/>
  <c r="M53" i="55"/>
  <c r="H53" i="55"/>
  <c r="P47" i="55"/>
  <c r="P32" i="55"/>
  <c r="H207" i="55"/>
  <c r="H191" i="55"/>
  <c r="R23" i="56"/>
  <c r="S29" i="56"/>
  <c r="M29" i="56"/>
  <c r="K29" i="56"/>
  <c r="G29" i="56"/>
  <c r="I33" i="56" s="1"/>
  <c r="E29" i="56"/>
  <c r="O14" i="56"/>
  <c r="I14" i="56"/>
  <c r="U14" i="56"/>
  <c r="AA9" i="56" l="1"/>
  <c r="AA16" i="56"/>
  <c r="AA27" i="56"/>
  <c r="O9" i="56"/>
  <c r="O16" i="56"/>
  <c r="O27" i="56"/>
  <c r="U27" i="56"/>
  <c r="I8" i="56"/>
  <c r="I9" i="56"/>
  <c r="I16" i="56"/>
  <c r="I27" i="56"/>
  <c r="E38" i="56"/>
  <c r="H343" i="55"/>
  <c r="R342" i="55"/>
  <c r="P342" i="55"/>
  <c r="M342" i="55"/>
  <c r="P113" i="55"/>
  <c r="R251" i="55" l="1"/>
  <c r="P251" i="55"/>
  <c r="M251" i="55"/>
  <c r="H251" i="55"/>
  <c r="F32" i="25"/>
  <c r="F22" i="25"/>
  <c r="F44" i="25"/>
  <c r="F45" i="25"/>
  <c r="F60" i="25"/>
  <c r="F58" i="25"/>
  <c r="F77" i="25"/>
  <c r="F78" i="25"/>
  <c r="F79" i="25"/>
  <c r="F23" i="25"/>
  <c r="F7" i="25"/>
  <c r="F59" i="25"/>
  <c r="R305" i="55" l="1"/>
  <c r="H305" i="55"/>
  <c r="R275" i="55"/>
  <c r="P275" i="55"/>
  <c r="M275" i="55"/>
  <c r="H275" i="55"/>
  <c r="M271" i="55"/>
  <c r="M247" i="55"/>
  <c r="R247" i="55"/>
  <c r="P247" i="55"/>
  <c r="H247" i="55"/>
  <c r="R243" i="55"/>
  <c r="P243" i="55"/>
  <c r="M243" i="55"/>
  <c r="H243" i="55"/>
  <c r="P235" i="55"/>
  <c r="R221" i="55"/>
  <c r="P221" i="55"/>
  <c r="M221" i="55"/>
  <c r="H221" i="55"/>
  <c r="R239" i="55"/>
  <c r="P239" i="55"/>
  <c r="M239" i="55"/>
  <c r="H239" i="55"/>
  <c r="P217" i="55"/>
  <c r="M217" i="55"/>
  <c r="R212" i="55"/>
  <c r="P212" i="55"/>
  <c r="M212" i="55"/>
  <c r="H212" i="55"/>
  <c r="R207" i="55"/>
  <c r="M207" i="55"/>
  <c r="R191" i="55"/>
  <c r="P191" i="55"/>
  <c r="M191" i="55"/>
  <c r="P186" i="55"/>
  <c r="M186" i="55"/>
  <c r="R180" i="55"/>
  <c r="R159" i="55"/>
  <c r="P159" i="55"/>
  <c r="M159" i="55"/>
  <c r="H159" i="55"/>
  <c r="P154" i="55"/>
  <c r="P147" i="55"/>
  <c r="R140" i="55"/>
  <c r="P140" i="55"/>
  <c r="M140" i="55"/>
  <c r="H140" i="55"/>
  <c r="M136" i="55"/>
  <c r="R136" i="55"/>
  <c r="P136" i="55"/>
  <c r="R103" i="55"/>
  <c r="M103" i="55"/>
  <c r="H103" i="55"/>
  <c r="P129" i="55" l="1"/>
  <c r="R107" i="55"/>
  <c r="P107" i="55"/>
  <c r="M107" i="55"/>
  <c r="H107" i="55"/>
  <c r="P103" i="55"/>
  <c r="R100" i="55"/>
  <c r="P100" i="55"/>
  <c r="M100" i="55"/>
  <c r="H100" i="55"/>
  <c r="R53" i="55"/>
  <c r="P53" i="55"/>
  <c r="H32" i="55"/>
  <c r="M32" i="55"/>
  <c r="R32" i="55"/>
  <c r="M47" i="55"/>
  <c r="R47" i="55"/>
  <c r="H47" i="55"/>
  <c r="R5" i="55"/>
  <c r="P5" i="55"/>
  <c r="M5" i="55"/>
  <c r="H5" i="55"/>
  <c r="I18" i="56"/>
  <c r="F36" i="56"/>
  <c r="H36" i="56" s="1"/>
  <c r="F35" i="56"/>
  <c r="F34" i="56"/>
  <c r="K34" i="56" s="1"/>
  <c r="Q29" i="56"/>
  <c r="L35" i="56" s="1"/>
  <c r="U16" i="56"/>
  <c r="U9" i="56"/>
  <c r="AA8" i="56"/>
  <c r="U8" i="56"/>
  <c r="O8" i="56"/>
  <c r="AA24" i="56"/>
  <c r="U24" i="56"/>
  <c r="O24" i="56"/>
  <c r="AA17" i="56"/>
  <c r="U17" i="56"/>
  <c r="O17" i="56"/>
  <c r="I17" i="56"/>
  <c r="AA20" i="56"/>
  <c r="U20" i="56"/>
  <c r="I20" i="56"/>
  <c r="AA26" i="56"/>
  <c r="U26" i="56"/>
  <c r="AA11" i="56"/>
  <c r="U11" i="56"/>
  <c r="I11" i="56"/>
  <c r="AA7" i="56"/>
  <c r="U7" i="56"/>
  <c r="I7" i="56"/>
  <c r="AA13" i="56"/>
  <c r="U13" i="56"/>
  <c r="O13" i="56"/>
  <c r="AA19" i="56"/>
  <c r="U19" i="56"/>
  <c r="O19" i="56"/>
  <c r="I19" i="56"/>
  <c r="AA18" i="56"/>
  <c r="U18" i="56"/>
  <c r="O18" i="56"/>
  <c r="AA22" i="56"/>
  <c r="U22" i="56"/>
  <c r="O22" i="56"/>
  <c r="AA12" i="56"/>
  <c r="U12" i="56"/>
  <c r="O12" i="56"/>
  <c r="I12" i="56"/>
  <c r="U6" i="56"/>
  <c r="O6" i="56"/>
  <c r="AA21" i="56"/>
  <c r="U21" i="56"/>
  <c r="O21" i="56"/>
  <c r="AA25" i="56"/>
  <c r="U25" i="56"/>
  <c r="O25" i="56"/>
  <c r="AA15" i="56"/>
  <c r="U15" i="56"/>
  <c r="O15" i="56"/>
  <c r="I15" i="56"/>
  <c r="AA28" i="56"/>
  <c r="U28" i="56"/>
  <c r="O28" i="56"/>
  <c r="I28" i="56"/>
  <c r="AA5" i="56"/>
  <c r="U5" i="56"/>
  <c r="O5" i="56"/>
  <c r="I5" i="56"/>
  <c r="I35" i="56"/>
  <c r="O10" i="56"/>
  <c r="I10" i="56"/>
  <c r="W29" i="56"/>
  <c r="L36" i="56" s="1"/>
  <c r="U23" i="56"/>
  <c r="I34" i="56"/>
  <c r="L34" i="56"/>
  <c r="G34" i="56" l="1"/>
  <c r="G35" i="56"/>
  <c r="H35" i="56"/>
  <c r="H34" i="56"/>
  <c r="F38" i="56"/>
  <c r="H33" i="56"/>
  <c r="K36" i="56"/>
  <c r="M36" i="56" s="1"/>
  <c r="X14" i="56" s="1"/>
  <c r="P343" i="55"/>
  <c r="M343" i="55"/>
  <c r="R343" i="55"/>
  <c r="L33" i="56"/>
  <c r="I25" i="56"/>
  <c r="I22" i="56"/>
  <c r="I6" i="56"/>
  <c r="AA10" i="56"/>
  <c r="O20" i="56"/>
  <c r="O7" i="56"/>
  <c r="O11" i="56"/>
  <c r="I23" i="56"/>
  <c r="Y29" i="56"/>
  <c r="I36" i="56" s="1"/>
  <c r="G36" i="56" s="1"/>
  <c r="U10" i="56"/>
  <c r="U29" i="56" s="1"/>
  <c r="O26" i="56"/>
  <c r="J34" i="56"/>
  <c r="N14" i="56" s="1"/>
  <c r="AA23" i="56"/>
  <c r="O23" i="56"/>
  <c r="I21" i="56"/>
  <c r="AA6" i="56"/>
  <c r="I13" i="56"/>
  <c r="I26" i="56"/>
  <c r="I24" i="56"/>
  <c r="J35" i="56"/>
  <c r="T14" i="56" s="1"/>
  <c r="M34" i="56"/>
  <c r="L14" i="56" s="1"/>
  <c r="L38" i="56" l="1"/>
  <c r="G33" i="56"/>
  <c r="G38" i="56" s="1"/>
  <c r="O29" i="56"/>
  <c r="I29" i="56"/>
  <c r="H38" i="56"/>
  <c r="P14" i="56"/>
  <c r="X23" i="56"/>
  <c r="X25" i="56"/>
  <c r="X22" i="56"/>
  <c r="X7" i="56"/>
  <c r="X17" i="56"/>
  <c r="X16" i="56"/>
  <c r="X15" i="56"/>
  <c r="X12" i="56"/>
  <c r="X9" i="56"/>
  <c r="X10" i="56"/>
  <c r="X21" i="56"/>
  <c r="X18" i="56"/>
  <c r="X11" i="56"/>
  <c r="X24" i="56"/>
  <c r="X27" i="56"/>
  <c r="X20" i="56"/>
  <c r="X5" i="56"/>
  <c r="X6" i="56"/>
  <c r="X19" i="56"/>
  <c r="X26" i="56"/>
  <c r="X8" i="56"/>
  <c r="X28" i="56"/>
  <c r="X13" i="56"/>
  <c r="R27" i="56"/>
  <c r="R14" i="56"/>
  <c r="V14" i="56" s="1"/>
  <c r="N20" i="56"/>
  <c r="N16" i="56"/>
  <c r="N9" i="56"/>
  <c r="N27" i="56"/>
  <c r="L5" i="56"/>
  <c r="L16" i="56"/>
  <c r="L9" i="56"/>
  <c r="L27" i="56"/>
  <c r="J33" i="56"/>
  <c r="H14" i="56" s="1"/>
  <c r="T5" i="56"/>
  <c r="T16" i="56"/>
  <c r="T8" i="56"/>
  <c r="T27" i="56"/>
  <c r="T9" i="56"/>
  <c r="R16" i="56"/>
  <c r="R8" i="56"/>
  <c r="R24" i="56"/>
  <c r="R17" i="56"/>
  <c r="R11" i="56"/>
  <c r="R7" i="56"/>
  <c r="R13" i="56"/>
  <c r="R19" i="56"/>
  <c r="R28" i="56"/>
  <c r="R20" i="56"/>
  <c r="R26" i="56"/>
  <c r="R18" i="56"/>
  <c r="R22" i="56"/>
  <c r="R12" i="56"/>
  <c r="R6" i="56"/>
  <c r="R21" i="56"/>
  <c r="R5" i="56"/>
  <c r="R10" i="56"/>
  <c r="R25" i="56"/>
  <c r="R15" i="56"/>
  <c r="R9" i="56"/>
  <c r="T25" i="56"/>
  <c r="T11" i="56"/>
  <c r="N23" i="56"/>
  <c r="N18" i="56"/>
  <c r="N15" i="56"/>
  <c r="N25" i="56"/>
  <c r="N22" i="56"/>
  <c r="L21" i="56"/>
  <c r="L26" i="56"/>
  <c r="L22" i="56"/>
  <c r="L7" i="56"/>
  <c r="L8" i="56"/>
  <c r="L18" i="56"/>
  <c r="L20" i="56"/>
  <c r="L28" i="56"/>
  <c r="L12" i="56"/>
  <c r="L24" i="56"/>
  <c r="L25" i="56"/>
  <c r="L6" i="56"/>
  <c r="L19" i="56"/>
  <c r="L11" i="56"/>
  <c r="L17" i="56"/>
  <c r="L10" i="56"/>
  <c r="L13" i="56"/>
  <c r="L23" i="56"/>
  <c r="L15" i="56"/>
  <c r="N28" i="56"/>
  <c r="N21" i="56"/>
  <c r="N19" i="56"/>
  <c r="N7" i="56"/>
  <c r="N17" i="56"/>
  <c r="N26" i="56"/>
  <c r="N6" i="56"/>
  <c r="N13" i="56"/>
  <c r="N24" i="56"/>
  <c r="N12" i="56"/>
  <c r="N11" i="56"/>
  <c r="N8" i="56"/>
  <c r="N5" i="56"/>
  <c r="N10" i="56"/>
  <c r="I38" i="56"/>
  <c r="AA29" i="56"/>
  <c r="T24" i="56"/>
  <c r="T26" i="56"/>
  <c r="T13" i="56"/>
  <c r="T20" i="56"/>
  <c r="T7" i="56"/>
  <c r="T19" i="56"/>
  <c r="T12" i="56"/>
  <c r="T28" i="56"/>
  <c r="T17" i="56"/>
  <c r="T6" i="56"/>
  <c r="T21" i="56"/>
  <c r="T15" i="56"/>
  <c r="T18" i="56"/>
  <c r="T22" i="56"/>
  <c r="T23" i="56"/>
  <c r="T10" i="56"/>
  <c r="M33" i="56"/>
  <c r="F5" i="56" s="1"/>
  <c r="K38" i="56"/>
  <c r="J36" i="56"/>
  <c r="F14" i="56" l="1"/>
  <c r="R29" i="56"/>
  <c r="Z5" i="56"/>
  <c r="AB5" i="56" s="1"/>
  <c r="Z14" i="56"/>
  <c r="AB14" i="56" s="1"/>
  <c r="L29" i="56"/>
  <c r="J14" i="56"/>
  <c r="V27" i="56"/>
  <c r="V11" i="56"/>
  <c r="P23" i="56"/>
  <c r="P24" i="56"/>
  <c r="V5" i="56"/>
  <c r="P7" i="56"/>
  <c r="P19" i="56"/>
  <c r="P11" i="56"/>
  <c r="P28" i="56"/>
  <c r="V9" i="56"/>
  <c r="V8" i="56"/>
  <c r="P9" i="56"/>
  <c r="V19" i="56"/>
  <c r="V18" i="56"/>
  <c r="P5" i="56"/>
  <c r="V6" i="56"/>
  <c r="P18" i="56"/>
  <c r="P20" i="56"/>
  <c r="V21" i="56"/>
  <c r="V10" i="56"/>
  <c r="P22" i="56"/>
  <c r="P8" i="56"/>
  <c r="P21" i="56"/>
  <c r="H23" i="56"/>
  <c r="H28" i="56"/>
  <c r="H21" i="56"/>
  <c r="H18" i="56"/>
  <c r="H17" i="56"/>
  <c r="H27" i="56"/>
  <c r="H5" i="56"/>
  <c r="H12" i="56"/>
  <c r="H13" i="56"/>
  <c r="H8" i="56"/>
  <c r="H22" i="56"/>
  <c r="H20" i="56"/>
  <c r="H10" i="56"/>
  <c r="H15" i="56"/>
  <c r="H6" i="56"/>
  <c r="H19" i="56"/>
  <c r="H11" i="56"/>
  <c r="H24" i="56"/>
  <c r="H25" i="56"/>
  <c r="H26" i="56"/>
  <c r="H7" i="56"/>
  <c r="H9" i="56"/>
  <c r="P10" i="56"/>
  <c r="P16" i="56"/>
  <c r="Z9" i="56"/>
  <c r="AB9" i="56" s="1"/>
  <c r="Z16" i="56"/>
  <c r="AB16" i="56" s="1"/>
  <c r="Z27" i="56"/>
  <c r="AB27" i="56" s="1"/>
  <c r="V26" i="56"/>
  <c r="V16" i="56"/>
  <c r="F27" i="56"/>
  <c r="F9" i="56"/>
  <c r="F10" i="56"/>
  <c r="F16" i="56"/>
  <c r="F23" i="56"/>
  <c r="P27" i="56"/>
  <c r="V12" i="56"/>
  <c r="V20" i="56"/>
  <c r="V25" i="56"/>
  <c r="V13" i="56"/>
  <c r="V17" i="56"/>
  <c r="V15" i="56"/>
  <c r="V7" i="56"/>
  <c r="V22" i="56"/>
  <c r="V28" i="56"/>
  <c r="V24" i="56"/>
  <c r="P6" i="56"/>
  <c r="F28" i="56"/>
  <c r="F6" i="56"/>
  <c r="F7" i="56"/>
  <c r="F8" i="56"/>
  <c r="F18" i="56"/>
  <c r="F20" i="56"/>
  <c r="F12" i="56"/>
  <c r="F19" i="56"/>
  <c r="F11" i="56"/>
  <c r="F17" i="56"/>
  <c r="F21" i="56"/>
  <c r="F13" i="56"/>
  <c r="F24" i="56"/>
  <c r="F15" i="56"/>
  <c r="F26" i="56"/>
  <c r="F22" i="56"/>
  <c r="F25" i="56"/>
  <c r="H16" i="56"/>
  <c r="P15" i="56"/>
  <c r="P13" i="56"/>
  <c r="P17" i="56"/>
  <c r="X29" i="56"/>
  <c r="P25" i="56"/>
  <c r="P26" i="56"/>
  <c r="N29" i="56"/>
  <c r="P12" i="56"/>
  <c r="M38" i="56"/>
  <c r="T29" i="56"/>
  <c r="V23" i="56"/>
  <c r="Z26" i="56"/>
  <c r="AB26" i="56" s="1"/>
  <c r="Z11" i="56"/>
  <c r="AB11" i="56" s="1"/>
  <c r="Z13" i="56"/>
  <c r="AB13" i="56" s="1"/>
  <c r="Z19" i="56"/>
  <c r="AB19" i="56" s="1"/>
  <c r="Z8" i="56"/>
  <c r="AB8" i="56" s="1"/>
  <c r="Z15" i="56"/>
  <c r="AB15" i="56" s="1"/>
  <c r="Z24" i="56"/>
  <c r="AB24" i="56" s="1"/>
  <c r="Z25" i="56"/>
  <c r="AB25" i="56" s="1"/>
  <c r="Z17" i="56"/>
  <c r="AB17" i="56" s="1"/>
  <c r="Z12" i="56"/>
  <c r="AB12" i="56" s="1"/>
  <c r="Z22" i="56"/>
  <c r="AB22" i="56" s="1"/>
  <c r="Z7" i="56"/>
  <c r="AB7" i="56" s="1"/>
  <c r="Z10" i="56"/>
  <c r="AB10" i="56" s="1"/>
  <c r="Z28" i="56"/>
  <c r="AB28" i="56" s="1"/>
  <c r="Z18" i="56"/>
  <c r="AB18" i="56" s="1"/>
  <c r="Z20" i="56"/>
  <c r="AB20" i="56" s="1"/>
  <c r="Z23" i="56"/>
  <c r="Z6" i="56"/>
  <c r="AB6" i="56" s="1"/>
  <c r="Z21" i="56"/>
  <c r="AB21" i="56" s="1"/>
  <c r="J38" i="56"/>
  <c r="AC14" i="56" l="1"/>
  <c r="F29" i="56"/>
  <c r="H29" i="56"/>
  <c r="J17" i="56"/>
  <c r="AC17" i="56" s="1"/>
  <c r="J19" i="56"/>
  <c r="AC19" i="56" s="1"/>
  <c r="J24" i="56"/>
  <c r="AC24" i="56" s="1"/>
  <c r="J25" i="56"/>
  <c r="AC25" i="56" s="1"/>
  <c r="J22" i="56"/>
  <c r="AC22" i="56" s="1"/>
  <c r="J16" i="56"/>
  <c r="AC16" i="56" s="1"/>
  <c r="J7" i="56"/>
  <c r="AC7" i="56" s="1"/>
  <c r="J10" i="56"/>
  <c r="AC10" i="56" s="1"/>
  <c r="J27" i="56"/>
  <c r="AC27" i="56" s="1"/>
  <c r="J15" i="56"/>
  <c r="AC15" i="56" s="1"/>
  <c r="J18" i="56"/>
  <c r="AC18" i="56" s="1"/>
  <c r="J6" i="56"/>
  <c r="AC6" i="56" s="1"/>
  <c r="J13" i="56"/>
  <c r="AC13" i="56" s="1"/>
  <c r="J28" i="56"/>
  <c r="J9" i="56"/>
  <c r="AC9" i="56" s="1"/>
  <c r="J23" i="56"/>
  <c r="J11" i="56"/>
  <c r="AC11" i="56" s="1"/>
  <c r="J20" i="56"/>
  <c r="AC20" i="56" s="1"/>
  <c r="J8" i="56"/>
  <c r="AC8" i="56" s="1"/>
  <c r="J12" i="56"/>
  <c r="AC12" i="56" s="1"/>
  <c r="P29" i="56"/>
  <c r="J26" i="56"/>
  <c r="AC26" i="56" s="1"/>
  <c r="J5" i="56"/>
  <c r="AC5" i="56" s="1"/>
  <c r="Z29" i="56"/>
  <c r="V29" i="56"/>
  <c r="J21" i="56"/>
  <c r="AC21" i="56" s="1"/>
  <c r="AB23" i="56"/>
  <c r="AB29" i="56" s="1"/>
  <c r="AC23" i="56" l="1"/>
  <c r="AC29" i="56" s="1"/>
  <c r="J29" i="56"/>
</calcChain>
</file>

<file path=xl/sharedStrings.xml><?xml version="1.0" encoding="utf-8"?>
<sst xmlns="http://schemas.openxmlformats.org/spreadsheetml/2006/main" count="2178" uniqueCount="458">
  <si>
    <t>MTB</t>
  </si>
  <si>
    <t>MNT</t>
  </si>
  <si>
    <t>BMX</t>
  </si>
  <si>
    <t>Litsents</t>
  </si>
  <si>
    <t>V.kl</t>
  </si>
  <si>
    <t>Nimi</t>
  </si>
  <si>
    <t>Klubi</t>
  </si>
  <si>
    <t>Kokku</t>
  </si>
  <si>
    <t>RTR</t>
  </si>
  <si>
    <t>MU</t>
  </si>
  <si>
    <t>MJ</t>
  </si>
  <si>
    <t>M16</t>
  </si>
  <si>
    <t>HAV</t>
  </si>
  <si>
    <t>PKA</t>
  </si>
  <si>
    <t>KJK</t>
  </si>
  <si>
    <t>TYS</t>
  </si>
  <si>
    <t>M14</t>
  </si>
  <si>
    <t>M12</t>
  </si>
  <si>
    <t>M10</t>
  </si>
  <si>
    <t>M8</t>
  </si>
  <si>
    <t>M6</t>
  </si>
  <si>
    <t>NJ</t>
  </si>
  <si>
    <t>N16</t>
  </si>
  <si>
    <t>CFC</t>
  </si>
  <si>
    <t>N14</t>
  </si>
  <si>
    <t>N12</t>
  </si>
  <si>
    <t>N10</t>
  </si>
  <si>
    <t>N8</t>
  </si>
  <si>
    <t>TAT</t>
  </si>
  <si>
    <t>PEL</t>
  </si>
  <si>
    <t>VRK</t>
  </si>
  <si>
    <t>PAR</t>
  </si>
  <si>
    <t>POR</t>
  </si>
  <si>
    <t>KRK</t>
  </si>
  <si>
    <t>HRK</t>
  </si>
  <si>
    <t>LER</t>
  </si>
  <si>
    <t>SMA</t>
  </si>
  <si>
    <t>JJR</t>
  </si>
  <si>
    <t>NEN</t>
  </si>
  <si>
    <t>KMO</t>
  </si>
  <si>
    <t>NRK</t>
  </si>
  <si>
    <t>VEL</t>
  </si>
  <si>
    <t>VCR</t>
  </si>
  <si>
    <t>RAK</t>
  </si>
  <si>
    <t>AIR</t>
  </si>
  <si>
    <t>BRE</t>
  </si>
  <si>
    <t>Elina Tasane</t>
  </si>
  <si>
    <t>NU</t>
  </si>
  <si>
    <t>Koit Carlos Kesa</t>
  </si>
  <si>
    <t>BMT</t>
  </si>
  <si>
    <t>Karolin Surva</t>
  </si>
  <si>
    <t>Mattias Vapper</t>
  </si>
  <si>
    <t>Oliver Mätik</t>
  </si>
  <si>
    <t>Mikk Metsaots</t>
  </si>
  <si>
    <t>Ron Rooni</t>
  </si>
  <si>
    <t>Riko Tammepuu</t>
  </si>
  <si>
    <t>Markus Mäeuibo</t>
  </si>
  <si>
    <t>Silvia Türkson</t>
  </si>
  <si>
    <t>Evar Saul</t>
  </si>
  <si>
    <t>Tõnis Mugra</t>
  </si>
  <si>
    <t>Aidi Gerde Tuisk</t>
  </si>
  <si>
    <t>Annabrit Prants</t>
  </si>
  <si>
    <t>Oliver-Sten Saar</t>
  </si>
  <si>
    <t>Oskar Küüt</t>
  </si>
  <si>
    <t>Henri Arjus</t>
  </si>
  <si>
    <t>Martti Lenzius</t>
  </si>
  <si>
    <t>Mark Peterson</t>
  </si>
  <si>
    <t>Aaron Aus</t>
  </si>
  <si>
    <t>Lauri Tamm</t>
  </si>
  <si>
    <t>Elisabeth Ebras</t>
  </si>
  <si>
    <t>Virgo Mitt</t>
  </si>
  <si>
    <t>Joonas Jaht</t>
  </si>
  <si>
    <t>Mikk Bauer</t>
  </si>
  <si>
    <t>Frank Aron Ragilo</t>
  </si>
  <si>
    <t>Laura Lizette Sander</t>
  </si>
  <si>
    <t>Georg Karlep</t>
  </si>
  <si>
    <t>EMV Cyclo-Cross</t>
  </si>
  <si>
    <t>Greg-Emil Pärn</t>
  </si>
  <si>
    <t>Raian Kimmel</t>
  </si>
  <si>
    <t>Matthias Mõttus</t>
  </si>
  <si>
    <t>Richard Ründva</t>
  </si>
  <si>
    <t>Joonas Puuraid</t>
  </si>
  <si>
    <t>Mik Madisson</t>
  </si>
  <si>
    <t>Arseni Laidinen</t>
  </si>
  <si>
    <t>Elar Smirnov</t>
  </si>
  <si>
    <t>Andreas Vilbaste</t>
  </si>
  <si>
    <t>Thristan Paju</t>
  </si>
  <si>
    <t>Rünno Raadla</t>
  </si>
  <si>
    <t>Mauro Erik Saar</t>
  </si>
  <si>
    <t>Joonas Vaikmäe</t>
  </si>
  <si>
    <t>Robin Luht</t>
  </si>
  <si>
    <t>Marcus Kiilaspea</t>
  </si>
  <si>
    <t>Raul Opikov</t>
  </si>
  <si>
    <t>Bryan Nuuma</t>
  </si>
  <si>
    <t>Hannes Ahman</t>
  </si>
  <si>
    <t>Laura Kiss</t>
  </si>
  <si>
    <t>Rasmus Kiss</t>
  </si>
  <si>
    <t>Mirle-Neora Adusoo</t>
  </si>
  <si>
    <t>Trevor Uiga</t>
  </si>
  <si>
    <t>Oliver-Siim Simenson</t>
  </si>
  <si>
    <t>Paula Palmiste</t>
  </si>
  <si>
    <t>Romet Pajur</t>
  </si>
  <si>
    <t>Sten Tristan Raid</t>
  </si>
  <si>
    <t>Noortespordi reiting</t>
  </si>
  <si>
    <t>Andreas Gerberson</t>
  </si>
  <si>
    <t>Franz Koossalu</t>
  </si>
  <si>
    <t>Oskar Märs</t>
  </si>
  <si>
    <t>Loore Lemloch</t>
  </si>
  <si>
    <t>Aron Edward Tenson</t>
  </si>
  <si>
    <t>Gisele Rang</t>
  </si>
  <si>
    <t>Oskar Järv</t>
  </si>
  <si>
    <t>Linda Lensment</t>
  </si>
  <si>
    <t>Oliver Läänsoo</t>
  </si>
  <si>
    <t>Harri Alfred Koonik</t>
  </si>
  <si>
    <t>Märt Laansoo</t>
  </si>
  <si>
    <t>Armin Akkel</t>
  </si>
  <si>
    <t>Richard Hynninen</t>
  </si>
  <si>
    <t>Georg Salupuu</t>
  </si>
  <si>
    <t>Sten Erik Soiver</t>
  </si>
  <si>
    <t>Herlen Kajo</t>
  </si>
  <si>
    <t>Markus Aleksander Saar</t>
  </si>
  <si>
    <t>Mirt Ärm</t>
  </si>
  <si>
    <t>Mihkel Arro</t>
  </si>
  <si>
    <t>Marten Konga</t>
  </si>
  <si>
    <t>Mariann Koik</t>
  </si>
  <si>
    <t>Kristo Õruste</t>
  </si>
  <si>
    <t>Hugo Hendrik Orav</t>
  </si>
  <si>
    <t>Egert Tammeleht</t>
  </si>
  <si>
    <t>Kristen Kaur Aardevälja</t>
  </si>
  <si>
    <t>Henri Raju Aardevälja</t>
  </si>
  <si>
    <t>Zlata Broniševskaja</t>
  </si>
  <si>
    <t>Riko Mäeuibo</t>
  </si>
  <si>
    <t>Bianka Leetberg</t>
  </si>
  <si>
    <t>Liisi Lohk</t>
  </si>
  <si>
    <t>Steven Lindlaan</t>
  </si>
  <si>
    <t>Frida Mia Ragilo</t>
  </si>
  <si>
    <t>Heron Männimets</t>
  </si>
  <si>
    <t>Rami Männimets</t>
  </si>
  <si>
    <t>Uku Valli</t>
  </si>
  <si>
    <t>Kõu Valli</t>
  </si>
  <si>
    <t>Henrik Vool</t>
  </si>
  <si>
    <t>Renee Vool</t>
  </si>
  <si>
    <t>Pärtel Valge</t>
  </si>
  <si>
    <t>Tauri Tristian Taal</t>
  </si>
  <si>
    <t>Aaron Parker Järveoja</t>
  </si>
  <si>
    <t>Marko Vain</t>
  </si>
  <si>
    <t>Anton Avarjaskin</t>
  </si>
  <si>
    <t>Artur Patrenkin</t>
  </si>
  <si>
    <t>Jesse Laur</t>
  </si>
  <si>
    <t>Mattias Laur</t>
  </si>
  <si>
    <t>Hugo Saar</t>
  </si>
  <si>
    <t>Herman Saar</t>
  </si>
  <si>
    <t>Robi Hõbenurm</t>
  </si>
  <si>
    <t>Gregor Sahk</t>
  </si>
  <si>
    <t>Romet Roosi</t>
  </si>
  <si>
    <t>Joel Andreas Nurk</t>
  </si>
  <si>
    <t>Joonas Kiho</t>
  </si>
  <si>
    <t>Mathias Põder</t>
  </si>
  <si>
    <t>Markus Mõttus</t>
  </si>
  <si>
    <t>Kaari Visnapuu</t>
  </si>
  <si>
    <t>Jasper Kikerman</t>
  </si>
  <si>
    <t>Henry Kivimägi</t>
  </si>
  <si>
    <t>Heron Helemets</t>
  </si>
  <si>
    <t>Hans Helemets</t>
  </si>
  <si>
    <t>Ats Helemets</t>
  </si>
  <si>
    <t>Rommi Maidla</t>
  </si>
  <si>
    <t>Mari Ant</t>
  </si>
  <si>
    <t>Konrad Kasemaa</t>
  </si>
  <si>
    <t>Frants Kirsipuu</t>
  </si>
  <si>
    <t>Oliver Pauskar</t>
  </si>
  <si>
    <t>Karl Pauskar</t>
  </si>
  <si>
    <t>Emma Sofia Murrut</t>
  </si>
  <si>
    <t>Uku Järv</t>
  </si>
  <si>
    <t>Sebastian Suppi</t>
  </si>
  <si>
    <t>Miikael Allik</t>
  </si>
  <si>
    <t>Frank Maripuu</t>
  </si>
  <si>
    <t>Glen Gregory Kõiv</t>
  </si>
  <si>
    <t>Silver Kross</t>
  </si>
  <si>
    <t>Karel Gustav Rei</t>
  </si>
  <si>
    <t>Lukas Bobkin</t>
  </si>
  <si>
    <t>Niklas Lond</t>
  </si>
  <si>
    <t>Carl Peeter Dooner</t>
  </si>
  <si>
    <t>Lauren Pohl</t>
  </si>
  <si>
    <t>Luukas Lajal</t>
  </si>
  <si>
    <t>Hugo Laev</t>
  </si>
  <si>
    <t>Andri Pärn</t>
  </si>
  <si>
    <t>Romet Semjonov</t>
  </si>
  <si>
    <t>Ramon Karu</t>
  </si>
  <si>
    <t>Osvald Metsmaa</t>
  </si>
  <si>
    <t>Rihard Sootla</t>
  </si>
  <si>
    <t>Sebastian Rang</t>
  </si>
  <si>
    <t>Hendrik Sepp</t>
  </si>
  <si>
    <t>Ottomar Kodres</t>
  </si>
  <si>
    <t>Kaspar Rebane</t>
  </si>
  <si>
    <t>Arella Saag</t>
  </si>
  <si>
    <t>Loviise Ant</t>
  </si>
  <si>
    <t>Josten Toomsalu</t>
  </si>
  <si>
    <t>Rasmus Rebane</t>
  </si>
  <si>
    <t>Harlet Lukas Laretei</t>
  </si>
  <si>
    <t>Aaron Leon Portugov</t>
  </si>
  <si>
    <t>Roger Sepp</t>
  </si>
  <si>
    <t>Andreas Põder</t>
  </si>
  <si>
    <t>Günther Ilves</t>
  </si>
  <si>
    <t>Edvin Jürgen</t>
  </si>
  <si>
    <t>Sebastian Ant</t>
  </si>
  <si>
    <t>Ottomar Saag</t>
  </si>
  <si>
    <t>Lauri Uibo</t>
  </si>
  <si>
    <t>Henri Uibo</t>
  </si>
  <si>
    <t>Egor Lissov</t>
  </si>
  <si>
    <t>Tauri Jürisaar</t>
  </si>
  <si>
    <t>Adeele Tani</t>
  </si>
  <si>
    <t>Maia Tani</t>
  </si>
  <si>
    <t>Loviisa Ly Puri</t>
  </si>
  <si>
    <t>Peeter Tsanev</t>
  </si>
  <si>
    <t>Robert Sebastian Heinsar</t>
  </si>
  <si>
    <t>Rihard Perv</t>
  </si>
  <si>
    <t>Artur Paluoja</t>
  </si>
  <si>
    <t>Georg Roose</t>
  </si>
  <si>
    <t>Silver Semjonov</t>
  </si>
  <si>
    <t>Kaur Kannel</t>
  </si>
  <si>
    <t>Karl Henrik Mollberg</t>
  </si>
  <si>
    <t>Jorgen Järvsoo</t>
  </si>
  <si>
    <t>Villem Kohjus</t>
  </si>
  <si>
    <t>Elis Maarja Aardevälja</t>
  </si>
  <si>
    <t>Mirjam Raun</t>
  </si>
  <si>
    <t>Arthur Kruus</t>
  </si>
  <si>
    <t>Oskar Kruus</t>
  </si>
  <si>
    <t>Kert Järva</t>
  </si>
  <si>
    <t>Karl Kiviväli</t>
  </si>
  <si>
    <t>Maribel Rannala</t>
  </si>
  <si>
    <t>Simon Suppi</t>
  </si>
  <si>
    <t>Hugo Pert</t>
  </si>
  <si>
    <t>Mark Rodin</t>
  </si>
  <si>
    <t>Mairit Kaarjärv</t>
  </si>
  <si>
    <t>Oskar Mändla</t>
  </si>
  <si>
    <t>Markus Sebastian Rüütel</t>
  </si>
  <si>
    <t>Tarvi Tuisk</t>
  </si>
  <si>
    <t>Hardy Grünberg</t>
  </si>
  <si>
    <t>Linda Silmere</t>
  </si>
  <si>
    <t>Marek Mogilenskihh</t>
  </si>
  <si>
    <t>Carmen-Anete Plakso</t>
  </si>
  <si>
    <t>Ever Richard Rannamets</t>
  </si>
  <si>
    <t>Berit Grünberg</t>
  </si>
  <si>
    <t>Remo Paur</t>
  </si>
  <si>
    <t>Lukas Mikk-Kirsme</t>
  </si>
  <si>
    <t>Mattias Allika</t>
  </si>
  <si>
    <t>Maria Dolores Sova</t>
  </si>
  <si>
    <t>Beatrice Püvi</t>
  </si>
  <si>
    <t>Rihard Mägi</t>
  </si>
  <si>
    <t>Rait Veevo</t>
  </si>
  <si>
    <t>Eliise Vuin</t>
  </si>
  <si>
    <t>Artur Abras</t>
  </si>
  <si>
    <t>Maximilian Huck</t>
  </si>
  <si>
    <t>Lauri Luht</t>
  </si>
  <si>
    <t>Maarius Hirv</t>
  </si>
  <si>
    <t>Mia Olivia Uhtlik</t>
  </si>
  <si>
    <t>Magnus Normak</t>
  </si>
  <si>
    <t>Johannes Pokbinder</t>
  </si>
  <si>
    <t>Jaspar-Remi Soodla</t>
  </si>
  <si>
    <t>Morten Pallav</t>
  </si>
  <si>
    <t>Uko Hommik</t>
  </si>
  <si>
    <t>Maria Jürisaar</t>
  </si>
  <si>
    <t>18.05.</t>
  </si>
  <si>
    <t>18.06.</t>
  </si>
  <si>
    <t>19.-22.06</t>
  </si>
  <si>
    <t>EMV kriteeriumis</t>
  </si>
  <si>
    <t>EMV eraldistardis</t>
  </si>
  <si>
    <t>EMV grupisõidus</t>
  </si>
  <si>
    <t>Pauliine Pesor</t>
  </si>
  <si>
    <t>Ott Palu</t>
  </si>
  <si>
    <t>15.-16.06.</t>
  </si>
  <si>
    <t>Nikita Kuznetsova</t>
  </si>
  <si>
    <t>Oliver Sulg</t>
  </si>
  <si>
    <t>Kiur Kersen</t>
  </si>
  <si>
    <t>Triinebel Kuris</t>
  </si>
  <si>
    <t>Danylo Mamedov</t>
  </si>
  <si>
    <t>Mirko Haav</t>
  </si>
  <si>
    <t>Airon Savi</t>
  </si>
  <si>
    <t>Mirtel Maidla</t>
  </si>
  <si>
    <t>Robert Laht</t>
  </si>
  <si>
    <t>Raul Nishamedtinov</t>
  </si>
  <si>
    <t>Oskar Vaher</t>
  </si>
  <si>
    <t>Robin Talumaa</t>
  </si>
  <si>
    <t>Joakim Albert</t>
  </si>
  <si>
    <t>Roben Papitalo</t>
  </si>
  <si>
    <t>DHI EMV</t>
  </si>
  <si>
    <t>Robin Roosna</t>
  </si>
  <si>
    <t>Rahho Aunpuu</t>
  </si>
  <si>
    <t>Kait Veskimäe</t>
  </si>
  <si>
    <t>Brent Liiver</t>
  </si>
  <si>
    <t>Johannes Rohumägi</t>
  </si>
  <si>
    <t>Henri Alliksaar Williams</t>
  </si>
  <si>
    <t>Lily Tera</t>
  </si>
  <si>
    <t>Robin Jürgen</t>
  </si>
  <si>
    <t>14.07.</t>
  </si>
  <si>
    <t>06.07.</t>
  </si>
  <si>
    <t>Noortespordi rahastamise reiting</t>
  </si>
  <si>
    <t>Harald Mägi</t>
  </si>
  <si>
    <t>Oskar Lemloch</t>
  </si>
  <si>
    <t>Adrian Irbe</t>
  </si>
  <si>
    <t>Elvis Ormus</t>
  </si>
  <si>
    <t>Linda Ründva</t>
  </si>
  <si>
    <t>Carola Hirv</t>
  </si>
  <si>
    <t>Mathias Aadusoo</t>
  </si>
  <si>
    <t>Joanna Maria Seppo</t>
  </si>
  <si>
    <t>Johannes Sikka</t>
  </si>
  <si>
    <t>Henri Valgma</t>
  </si>
  <si>
    <t>Oskar Rusing</t>
  </si>
  <si>
    <t>Valeri Hripunov</t>
  </si>
  <si>
    <t>Steven Sumberg</t>
  </si>
  <si>
    <t>Sten Martin Jürjenberg</t>
  </si>
  <si>
    <t>EMV teatekross</t>
  </si>
  <si>
    <t>19.07.</t>
  </si>
  <si>
    <t>20.07.</t>
  </si>
  <si>
    <t>EMV XCC</t>
  </si>
  <si>
    <t>Ruben Roosmann</t>
  </si>
  <si>
    <t>Rasmus Alan Truus</t>
  </si>
  <si>
    <t>EMV XCO</t>
  </si>
  <si>
    <t>Patrick Köster</t>
  </si>
  <si>
    <t>Sebastian Köster</t>
  </si>
  <si>
    <t>Felicity Laur</t>
  </si>
  <si>
    <t>N6</t>
  </si>
  <si>
    <t>Marten Tiidrus</t>
  </si>
  <si>
    <t>Kristofer Kaer</t>
  </si>
  <si>
    <t>Miko Leinart</t>
  </si>
  <si>
    <t>Mihkel Hillermaa</t>
  </si>
  <si>
    <t>Roald Suve</t>
  </si>
  <si>
    <t>Sofia Pert</t>
  </si>
  <si>
    <t>David Mamedov</t>
  </si>
  <si>
    <t>Hannes Tilk</t>
  </si>
  <si>
    <t>Björn Sokk</t>
  </si>
  <si>
    <t>Thor Talu</t>
  </si>
  <si>
    <t>Robin Teder</t>
  </si>
  <si>
    <t>Marten Paloots</t>
  </si>
  <si>
    <t>Kenneth Tamm</t>
  </si>
  <si>
    <t>Rihard Suve</t>
  </si>
  <si>
    <t>Mona Hillermaa</t>
  </si>
  <si>
    <t>Robin Kristiansen</t>
  </si>
  <si>
    <t>Rolef Luts</t>
  </si>
  <si>
    <t>Oliver Jasper Allen</t>
  </si>
  <si>
    <t>Hugo-Hendrik Orav</t>
  </si>
  <si>
    <t>Armin Martin Akkel</t>
  </si>
  <si>
    <t>CC</t>
  </si>
  <si>
    <t>PKA 2024</t>
  </si>
  <si>
    <t xml:space="preserve">ERA 2024 </t>
  </si>
  <si>
    <t>ERA 2024</t>
  </si>
  <si>
    <t>TYS 2024</t>
  </si>
  <si>
    <t>CFC 2024</t>
  </si>
  <si>
    <t>KJK 2024</t>
  </si>
  <si>
    <t>BRE 2024</t>
  </si>
  <si>
    <t>VCR 2024</t>
  </si>
  <si>
    <t>TAT 2024</t>
  </si>
  <si>
    <t>PEL 2024</t>
  </si>
  <si>
    <t>CYCLO-CROSS</t>
  </si>
  <si>
    <t>Jrk.</t>
  </si>
  <si>
    <t>Registri nr.</t>
  </si>
  <si>
    <t>Asukoht</t>
  </si>
  <si>
    <t>M/NU</t>
  </si>
  <si>
    <t>Noored</t>
  </si>
  <si>
    <t>Punkte kokku</t>
  </si>
  <si>
    <t>Raha Kokku</t>
  </si>
  <si>
    <t>Raha kokku</t>
  </si>
  <si>
    <t>Väljamaks</t>
  </si>
  <si>
    <t>CFC Spordiklubi</t>
  </si>
  <si>
    <t>Tallinn</t>
  </si>
  <si>
    <t>Kalevi Jalgrattakool</t>
  </si>
  <si>
    <t>Peloton</t>
  </si>
  <si>
    <t>Tartu</t>
  </si>
  <si>
    <t>Tartu Ülikooli Akadeemiline Spordiklubi</t>
  </si>
  <si>
    <t>Tartu SK Velo</t>
  </si>
  <si>
    <t>Pärnu Kalev SK</t>
  </si>
  <si>
    <t>Pärnu</t>
  </si>
  <si>
    <t>Viljandi Rattaklubi</t>
  </si>
  <si>
    <t>Viljandi</t>
  </si>
  <si>
    <t>Airpark spordiklubi</t>
  </si>
  <si>
    <t>Harjumaa</t>
  </si>
  <si>
    <t>Haanja Rattaklubi</t>
  </si>
  <si>
    <t>Võrumaa</t>
  </si>
  <si>
    <t>SK Rakke</t>
  </si>
  <si>
    <t>Lääne-Viru maakond</t>
  </si>
  <si>
    <t>Rein Taaramäe Rattaklubi</t>
  </si>
  <si>
    <t>Porter Racing</t>
  </si>
  <si>
    <t>Saku</t>
  </si>
  <si>
    <t>Otepää Rattaklubi</t>
  </si>
  <si>
    <t>Otepää</t>
  </si>
  <si>
    <t>Vooremaa Centrum/Rattabaas</t>
  </si>
  <si>
    <t>Jõgeva</t>
  </si>
  <si>
    <t>Narva Spordikool Energia</t>
  </si>
  <si>
    <t>Narva</t>
  </si>
  <si>
    <t>Kuusalu Rattaklubi</t>
  </si>
  <si>
    <t>Kuusalu</t>
  </si>
  <si>
    <t>Nõmme Rattaklubi</t>
  </si>
  <si>
    <t>Smart Sport</t>
  </si>
  <si>
    <t>Järvamaa</t>
  </si>
  <si>
    <t>Jalgrattaklubi Paralepa</t>
  </si>
  <si>
    <t>Haapsalu</t>
  </si>
  <si>
    <t>Raplamaa Rattaklubi KOMO</t>
  </si>
  <si>
    <t>Raplamaa</t>
  </si>
  <si>
    <t>BMX Racing Estonia</t>
  </si>
  <si>
    <t>Eesti Jalgratturite Liit</t>
  </si>
  <si>
    <t>%</t>
  </si>
  <si>
    <t>kokku</t>
  </si>
  <si>
    <t>Punktid kokku</t>
  </si>
  <si>
    <t xml:space="preserve">Noored 80 % </t>
  </si>
  <si>
    <t>Noorte punktid</t>
  </si>
  <si>
    <t>1 punkti hind</t>
  </si>
  <si>
    <t xml:space="preserve">M/NU 20% </t>
  </si>
  <si>
    <t>M/NU punktid</t>
  </si>
  <si>
    <t>MAANTEE</t>
  </si>
  <si>
    <t>MAASTIKURATTASÕIT</t>
  </si>
  <si>
    <t>EJL</t>
  </si>
  <si>
    <t>KOKKU</t>
  </si>
  <si>
    <t>Noortespordi toetus</t>
  </si>
  <si>
    <t>Riikliku noorte tippspordi toetuse jaotus 2025. aastaks</t>
  </si>
  <si>
    <t>SPORDIKLUBI AIRPARK</t>
  </si>
  <si>
    <t>BMX TALLINN</t>
  </si>
  <si>
    <t>BMX RACING ESTONIA MTÜ</t>
  </si>
  <si>
    <t>CFC SPORDIKLUBI</t>
  </si>
  <si>
    <t>HAANJA RATTAKLUBI</t>
  </si>
  <si>
    <t xml:space="preserve"> JÄRVA-JAANI RATTA- JA SUUSAKLUBI</t>
  </si>
  <si>
    <t>KALEVI JALGRATTAKOOL</t>
  </si>
  <si>
    <t>RAPLAMAA RATTAKLUBI KOMO</t>
  </si>
  <si>
    <t>KUUSALU RATTAKLUBI</t>
  </si>
  <si>
    <t>OTEPÄÄ RATTAKLUBI</t>
  </si>
  <si>
    <t>NARVA SPORDIKOOL ENERGIA</t>
  </si>
  <si>
    <t>NÕMME RATTAKOOL</t>
  </si>
  <si>
    <t>JALGRATTAKLUBI PARALEPA</t>
  </si>
  <si>
    <t>PELOTON</t>
  </si>
  <si>
    <t>PÄRNU KALEV SPORDIKOOL</t>
  </si>
  <si>
    <t>PORTER RACING</t>
  </si>
  <si>
    <t>SPORDIKLUBI RAKKE</t>
  </si>
  <si>
    <t>REIN TAARAMÄE RATTAKLUBI</t>
  </si>
  <si>
    <t>SMART SPORT</t>
  </si>
  <si>
    <t>TARTU ÜLIKOOLI AKADEEMILINE SPORDIKLUBI</t>
  </si>
  <si>
    <t>ERA</t>
  </si>
  <si>
    <t>TARTU SK VELO</t>
  </si>
  <si>
    <t>VILJANDI RATTAKLUBI</t>
  </si>
  <si>
    <t>JALGRATTAKLUBI VOOREMAA CENTRUM</t>
  </si>
  <si>
    <t>Siim Savik</t>
  </si>
  <si>
    <t>Henry Närap</t>
  </si>
  <si>
    <t>EMV BMX</t>
  </si>
  <si>
    <t>Eesti BMX-krossi karikasarja kokkuvõte</t>
  </si>
  <si>
    <t xml:space="preserve">BMX-kross </t>
  </si>
  <si>
    <t>Cyclo-Cross</t>
  </si>
  <si>
    <t>Maanteesõit</t>
  </si>
  <si>
    <t xml:space="preserve">Maastikurattasõit </t>
  </si>
  <si>
    <t>BMX Tallinn</t>
  </si>
  <si>
    <t>Järva-Jaani Ratta- Ja Suusaklubi</t>
  </si>
  <si>
    <t xml:space="preserve">HWX 2024 </t>
  </si>
  <si>
    <r>
      <t xml:space="preserve">1 punkt - 2,81 </t>
    </r>
    <r>
      <rPr>
        <b/>
        <sz val="11"/>
        <rFont val="Calibri"/>
        <family val="2"/>
        <scheme val="minor"/>
      </rPr>
      <t xml:space="preserve">€ </t>
    </r>
  </si>
  <si>
    <t xml:space="preserve">1 punkt - 2,16 € </t>
  </si>
  <si>
    <t xml:space="preserve">1 punkt - 7,24 € </t>
  </si>
  <si>
    <t xml:space="preserve">1 punkt - 2,54 € </t>
  </si>
  <si>
    <t xml:space="preserve">1 punkt - 0 € </t>
  </si>
  <si>
    <t xml:space="preserve">1 punkt - 1,73 € </t>
  </si>
  <si>
    <t>1 punkt - 7,63 €</t>
  </si>
  <si>
    <t>1 punkt - 2,89 €</t>
  </si>
  <si>
    <t>makstud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</si>
</sst>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.mm\.yyyy"/>
    <numFmt numFmtId="165" formatCode="#,##0.00&quot; &quot;[$€-425];[Red]&quot;-&quot;#,##0.00&quot; &quot;[$€-425]"/>
    <numFmt numFmtId="166" formatCode="_-* #,##0.00,_€_-;\-* #,##0.00,_€_-;_-* \-??\ _€_-;_-@_-"/>
    <numFmt numFmtId="167" formatCode="#,##0.00\ &quot;kr&quot;"/>
    <numFmt numFmtId="168" formatCode="#,##0.00\ _k_r"/>
  </numFmts>
  <fonts count="139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8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8"/>
      <color theme="3"/>
      <name val="Calibri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8"/>
      <color indexed="54"/>
      <name val="Calibri Light"/>
      <family val="2"/>
      <charset val="186"/>
    </font>
    <font>
      <b/>
      <sz val="15"/>
      <color indexed="54"/>
      <name val="Calibri"/>
      <family val="2"/>
      <charset val="186"/>
    </font>
    <font>
      <b/>
      <sz val="13"/>
      <color indexed="54"/>
      <name val="Calibri"/>
      <family val="2"/>
      <charset val="186"/>
    </font>
    <font>
      <b/>
      <sz val="11"/>
      <color indexed="54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theme="1"/>
      <name val="Calibri"/>
      <family val="2"/>
      <charset val="1"/>
      <scheme val="minor"/>
    </font>
    <font>
      <sz val="10"/>
      <color indexed="8"/>
      <name val="Helvetica Neue"/>
      <charset val="186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u/>
      <sz val="10"/>
      <color indexed="12"/>
      <name val="Arial"/>
      <family val="2"/>
      <charset val="186"/>
    </font>
    <font>
      <sz val="10"/>
      <name val="Helvetica Neue"/>
      <charset val="1"/>
    </font>
    <font>
      <sz val="11"/>
      <color indexed="46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46"/>
      <name val="Arial"/>
      <family val="2"/>
      <charset val="186"/>
    </font>
    <font>
      <sz val="10"/>
      <color indexed="24"/>
      <name val="Arial"/>
      <family val="2"/>
      <charset val="186"/>
    </font>
    <font>
      <b/>
      <sz val="11"/>
      <color indexed="46"/>
      <name val="Calibri"/>
      <family val="2"/>
      <charset val="186"/>
    </font>
    <font>
      <b/>
      <sz val="10"/>
      <color indexed="46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7"/>
      <name val="Arial"/>
      <family val="2"/>
      <charset val="186"/>
    </font>
    <font>
      <b/>
      <sz val="24"/>
      <color indexed="8"/>
      <name val="Arial"/>
      <family val="2"/>
      <charset val="186"/>
    </font>
    <font>
      <sz val="18"/>
      <color indexed="8"/>
      <name val="Arial"/>
      <family val="2"/>
      <charset val="186"/>
    </font>
    <font>
      <sz val="12"/>
      <color indexed="8"/>
      <name val="Arial"/>
      <family val="2"/>
      <charset val="186"/>
    </font>
    <font>
      <u/>
      <sz val="10"/>
      <color indexed="41"/>
      <name val="Arial"/>
      <family val="2"/>
      <charset val="186"/>
    </font>
    <font>
      <sz val="10"/>
      <color indexed="19"/>
      <name val="Arial"/>
      <family val="2"/>
      <charset val="186"/>
    </font>
    <font>
      <sz val="10"/>
      <color indexed="63"/>
      <name val="Arial"/>
      <family val="2"/>
      <charset val="186"/>
    </font>
    <font>
      <sz val="11"/>
      <color indexed="24"/>
      <name val="Calibri"/>
      <family val="2"/>
      <charset val="186"/>
    </font>
    <font>
      <sz val="11"/>
      <color theme="1"/>
      <name val="Helvetica Neue"/>
      <charset val="186"/>
    </font>
    <font>
      <b/>
      <sz val="10"/>
      <color theme="1"/>
      <name val="Arial1"/>
      <family val="2"/>
      <charset val="186"/>
    </font>
    <font>
      <sz val="10"/>
      <color theme="1"/>
      <name val="Arial1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u/>
      <sz val="10"/>
      <color rgb="FF0000FF"/>
      <name val="Helvetica Neue"/>
      <charset val="186"/>
    </font>
    <font>
      <i/>
      <sz val="11"/>
      <color rgb="FF808080"/>
      <name val="Calibri"/>
      <family val="2"/>
      <charset val="186"/>
    </font>
    <font>
      <i/>
      <sz val="10"/>
      <color rgb="FF808080"/>
      <name val="Arial1"/>
      <family val="2"/>
      <charset val="186"/>
    </font>
    <font>
      <sz val="11"/>
      <color rgb="FF008000"/>
      <name val="Calibri"/>
      <family val="2"/>
      <charset val="186"/>
    </font>
    <font>
      <sz val="10"/>
      <color rgb="FF008000"/>
      <name val="Arial1"/>
      <family val="2"/>
      <charset val="186"/>
    </font>
    <font>
      <b/>
      <i/>
      <sz val="16"/>
      <color theme="1"/>
      <name val="Helvetica Neue"/>
      <charset val="186"/>
    </font>
    <font>
      <b/>
      <sz val="24"/>
      <color theme="1"/>
      <name val="Arial1"/>
      <family val="2"/>
      <charset val="186"/>
    </font>
    <font>
      <b/>
      <sz val="15"/>
      <color rgb="FF666699"/>
      <name val="Calibri"/>
      <family val="2"/>
      <charset val="186"/>
    </font>
    <font>
      <sz val="18"/>
      <color theme="1"/>
      <name val="Arial1"/>
      <family val="2"/>
      <charset val="186"/>
    </font>
    <font>
      <b/>
      <sz val="13"/>
      <color rgb="FF666699"/>
      <name val="Calibri"/>
      <family val="2"/>
      <charset val="186"/>
    </font>
    <font>
      <sz val="12"/>
      <color theme="1"/>
      <name val="Arial1"/>
      <family val="2"/>
      <charset val="186"/>
    </font>
    <font>
      <b/>
      <sz val="11"/>
      <color rgb="FF666699"/>
      <name val="Calibri"/>
      <family val="2"/>
      <charset val="186"/>
    </font>
    <font>
      <u/>
      <sz val="10"/>
      <color theme="1"/>
      <name val="Arial1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sz val="10"/>
      <color rgb="FF808000"/>
      <name val="Arial1"/>
      <family val="2"/>
      <charset val="186"/>
    </font>
    <font>
      <sz val="10"/>
      <color rgb="FF333333"/>
      <name val="Arial1"/>
      <family val="2"/>
      <charset val="186"/>
    </font>
    <font>
      <b/>
      <sz val="11"/>
      <color rgb="FF333333"/>
      <name val="Calibri"/>
      <family val="2"/>
      <charset val="186"/>
    </font>
    <font>
      <b/>
      <i/>
      <u/>
      <sz val="11"/>
      <color theme="1"/>
      <name val="Helvetica Neue"/>
      <charset val="186"/>
    </font>
    <font>
      <sz val="18"/>
      <color rgb="FF666699"/>
      <name val="Calibri Light"/>
      <family val="2"/>
      <charset val="186"/>
    </font>
    <font>
      <sz val="10"/>
      <color indexed="8"/>
      <name val="Arial"/>
      <family val="2"/>
      <charset val="186"/>
    </font>
    <font>
      <b/>
      <sz val="18"/>
      <color theme="3"/>
      <name val="Calibri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indexed="9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theme="1"/>
      <name val="Arial"/>
      <family val="2"/>
      <charset val="186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Arial"/>
      <family val="2"/>
      <charset val="186"/>
    </font>
    <font>
      <b/>
      <sz val="11"/>
      <color indexed="63"/>
      <name val="Calibri"/>
      <family val="2"/>
    </font>
    <font>
      <b/>
      <i/>
      <u/>
      <sz val="11"/>
      <color theme="1"/>
      <name val="Arial"/>
      <family val="2"/>
      <charset val="186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theme="8" tint="-0.249977111117893"/>
      <name val="Arial"/>
      <family val="2"/>
      <charset val="186"/>
    </font>
    <font>
      <sz val="12"/>
      <color rgb="FF181818"/>
      <name val="Calibri"/>
      <family val="2"/>
      <charset val="186"/>
      <scheme val="minor"/>
    </font>
  </fonts>
  <fills count="12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EF2CB"/>
      </patternFill>
    </fill>
    <fill>
      <patternFill patternType="solid">
        <fgColor rgb="FFCCCC00"/>
        <bgColor rgb="FFFBE4D5"/>
      </patternFill>
    </fill>
    <fill>
      <patternFill patternType="solid">
        <fgColor rgb="FFCCCC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6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4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9"/>
      </patternFill>
    </fill>
    <fill>
      <patternFill patternType="solid">
        <fgColor indexed="45"/>
        <bgColor indexed="29"/>
      </patternFill>
    </fill>
    <fill>
      <patternFill patternType="solid">
        <fgColor indexed="24"/>
        <bgColor indexed="55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808080"/>
        <bgColor rgb="FF808080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FF99CC"/>
        <bgColor rgb="FFFF99CC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16"/>
        <bgColor indexed="1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BE4D5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8" tint="0.59999389629810485"/>
        <bgColor rgb="FFFBE4D5"/>
      </patternFill>
    </fill>
    <fill>
      <patternFill patternType="solid">
        <fgColor theme="2" tint="-0.14999847407452621"/>
        <bgColor rgb="FFFBE4D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thin">
        <color rgb="FF99CCFF"/>
      </bottom>
      <diagonal/>
    </border>
    <border>
      <left/>
      <right/>
      <top/>
      <bottom style="double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CCCC"/>
      </top>
      <bottom style="double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9202">
    <xf numFmtId="0" fontId="0" fillId="0" borderId="0"/>
    <xf numFmtId="0" fontId="13" fillId="0" borderId="1"/>
    <xf numFmtId="0" fontId="11" fillId="0" borderId="1"/>
    <xf numFmtId="0" fontId="15" fillId="0" borderId="77" applyNumberFormat="0" applyFill="0" applyAlignment="0" applyProtection="0"/>
    <xf numFmtId="0" fontId="16" fillId="0" borderId="78" applyNumberFormat="0" applyFill="0" applyAlignment="0" applyProtection="0"/>
    <xf numFmtId="0" fontId="17" fillId="0" borderId="79" applyNumberFormat="0" applyFill="0" applyAlignment="0" applyProtection="0"/>
    <xf numFmtId="0" fontId="21" fillId="13" borderId="80" applyNumberFormat="0" applyAlignment="0" applyProtection="0"/>
    <xf numFmtId="0" fontId="22" fillId="14" borderId="81" applyNumberFormat="0" applyAlignment="0" applyProtection="0"/>
    <xf numFmtId="0" fontId="23" fillId="14" borderId="80" applyNumberFormat="0" applyAlignment="0" applyProtection="0"/>
    <xf numFmtId="0" fontId="24" fillId="0" borderId="82" applyNumberFormat="0" applyFill="0" applyAlignment="0" applyProtection="0"/>
    <xf numFmtId="0" fontId="25" fillId="15" borderId="83" applyNumberFormat="0" applyAlignment="0" applyProtection="0"/>
    <xf numFmtId="0" fontId="12" fillId="0" borderId="85" applyNumberFormat="0" applyFill="0" applyAlignment="0" applyProtection="0"/>
    <xf numFmtId="0" fontId="2" fillId="0" borderId="1"/>
    <xf numFmtId="0" fontId="2" fillId="18" borderId="1" applyNumberFormat="0" applyBorder="0" applyAlignment="0" applyProtection="0"/>
    <xf numFmtId="0" fontId="2" fillId="22" borderId="1" applyNumberFormat="0" applyBorder="0" applyAlignment="0" applyProtection="0"/>
    <xf numFmtId="0" fontId="2" fillId="26" borderId="1" applyNumberFormat="0" applyBorder="0" applyAlignment="0" applyProtection="0"/>
    <xf numFmtId="0" fontId="2" fillId="30" borderId="1" applyNumberFormat="0" applyBorder="0" applyAlignment="0" applyProtection="0"/>
    <xf numFmtId="0" fontId="2" fillId="34" borderId="1" applyNumberFormat="0" applyBorder="0" applyAlignment="0" applyProtection="0"/>
    <xf numFmtId="0" fontId="2" fillId="38" borderId="1" applyNumberFormat="0" applyBorder="0" applyAlignment="0" applyProtection="0"/>
    <xf numFmtId="0" fontId="2" fillId="19" borderId="1" applyNumberFormat="0" applyBorder="0" applyAlignment="0" applyProtection="0"/>
    <xf numFmtId="0" fontId="2" fillId="23" borderId="1" applyNumberFormat="0" applyBorder="0" applyAlignment="0" applyProtection="0"/>
    <xf numFmtId="0" fontId="2" fillId="27" borderId="1" applyNumberFormat="0" applyBorder="0" applyAlignment="0" applyProtection="0"/>
    <xf numFmtId="0" fontId="2" fillId="31" borderId="1" applyNumberFormat="0" applyBorder="0" applyAlignment="0" applyProtection="0"/>
    <xf numFmtId="0" fontId="2" fillId="35" borderId="1" applyNumberFormat="0" applyBorder="0" applyAlignment="0" applyProtection="0"/>
    <xf numFmtId="0" fontId="2" fillId="39" borderId="1" applyNumberFormat="0" applyBorder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19" fillId="11" borderId="1" applyNumberFormat="0" applyBorder="0" applyAlignment="0" applyProtection="0"/>
    <xf numFmtId="0" fontId="18" fillId="10" borderId="1" applyNumberFormat="0" applyBorder="0" applyAlignment="0" applyProtection="0"/>
    <xf numFmtId="0" fontId="26" fillId="0" borderId="1" applyNumberFormat="0" applyFill="0" applyBorder="0" applyAlignment="0" applyProtection="0"/>
    <xf numFmtId="0" fontId="2" fillId="16" borderId="84" applyNumberFormat="0" applyFont="0" applyAlignment="0" applyProtection="0"/>
    <xf numFmtId="0" fontId="20" fillId="12" borderId="1" applyNumberFormat="0" applyBorder="0" applyAlignment="0" applyProtection="0"/>
    <xf numFmtId="0" fontId="17" fillId="0" borderId="1" applyNumberFormat="0" applyFill="0" applyBorder="0" applyAlignment="0" applyProtection="0"/>
    <xf numFmtId="0" fontId="28" fillId="17" borderId="1" applyNumberFormat="0" applyBorder="0" applyAlignment="0" applyProtection="0"/>
    <xf numFmtId="0" fontId="28" fillId="21" borderId="1" applyNumberFormat="0" applyBorder="0" applyAlignment="0" applyProtection="0"/>
    <xf numFmtId="0" fontId="28" fillId="25" borderId="1" applyNumberFormat="0" applyBorder="0" applyAlignment="0" applyProtection="0"/>
    <xf numFmtId="0" fontId="28" fillId="29" borderId="1" applyNumberFormat="0" applyBorder="0" applyAlignment="0" applyProtection="0"/>
    <xf numFmtId="0" fontId="28" fillId="33" borderId="1" applyNumberFormat="0" applyBorder="0" applyAlignment="0" applyProtection="0"/>
    <xf numFmtId="0" fontId="28" fillId="37" borderId="1" applyNumberFormat="0" applyBorder="0" applyAlignment="0" applyProtection="0"/>
    <xf numFmtId="0" fontId="27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46" fillId="0" borderId="1"/>
    <xf numFmtId="0" fontId="6" fillId="0" borderId="1"/>
    <xf numFmtId="0" fontId="47" fillId="0" borderId="1">
      <alignment vertical="top" wrapText="1"/>
    </xf>
    <xf numFmtId="0" fontId="23" fillId="14" borderId="80" applyNumberFormat="0" applyAlignment="0" applyProtection="0"/>
    <xf numFmtId="0" fontId="24" fillId="0" borderId="82" applyNumberFormat="0" applyFill="0" applyAlignment="0" applyProtection="0"/>
    <xf numFmtId="0" fontId="12" fillId="0" borderId="85" applyNumberFormat="0" applyFill="0" applyAlignment="0" applyProtection="0"/>
    <xf numFmtId="0" fontId="2" fillId="0" borderId="1"/>
    <xf numFmtId="0" fontId="48" fillId="10" borderId="1" applyNumberFormat="0" applyBorder="0" applyAlignment="0" applyProtection="0"/>
    <xf numFmtId="0" fontId="49" fillId="11" borderId="1" applyNumberFormat="0" applyBorder="0" applyAlignment="0" applyProtection="0"/>
    <xf numFmtId="0" fontId="50" fillId="12" borderId="1" applyNumberFormat="0" applyBorder="0" applyAlignment="0" applyProtection="0"/>
    <xf numFmtId="0" fontId="11" fillId="0" borderId="1"/>
    <xf numFmtId="0" fontId="51" fillId="0" borderId="1" applyNumberFormat="0" applyFill="0" applyBorder="0" applyAlignment="0" applyProtection="0">
      <alignment vertical="top"/>
      <protection locked="0"/>
    </xf>
    <xf numFmtId="0" fontId="52" fillId="0" borderId="1" applyNumberFormat="0" applyFill="0" applyBorder="0" applyProtection="0">
      <alignment vertical="top" wrapText="1"/>
    </xf>
    <xf numFmtId="0" fontId="29" fillId="41" borderId="1" applyNumberFormat="0" applyBorder="0" applyProtection="0">
      <alignment vertical="top" wrapText="1"/>
    </xf>
    <xf numFmtId="0" fontId="29" fillId="42" borderId="1" applyNumberFormat="0" applyBorder="0" applyProtection="0">
      <alignment vertical="top" wrapText="1"/>
    </xf>
    <xf numFmtId="0" fontId="29" fillId="43" borderId="1" applyNumberFormat="0" applyBorder="0" applyProtection="0">
      <alignment vertical="top" wrapText="1"/>
    </xf>
    <xf numFmtId="0" fontId="29" fillId="44" borderId="1" applyNumberFormat="0" applyBorder="0" applyProtection="0">
      <alignment vertical="top" wrapText="1"/>
    </xf>
    <xf numFmtId="0" fontId="29" fillId="45" borderId="1" applyNumberFormat="0" applyBorder="0" applyProtection="0">
      <alignment vertical="top" wrapText="1"/>
    </xf>
    <xf numFmtId="0" fontId="29" fillId="46" borderId="1" applyNumberFormat="0" applyBorder="0" applyProtection="0">
      <alignment vertical="top" wrapText="1"/>
    </xf>
    <xf numFmtId="0" fontId="29" fillId="47" borderId="1" applyNumberFormat="0" applyBorder="0" applyProtection="0">
      <alignment vertical="top" wrapText="1"/>
    </xf>
    <xf numFmtId="0" fontId="29" fillId="42" borderId="1" applyNumberFormat="0" applyBorder="0" applyProtection="0">
      <alignment vertical="top" wrapText="1"/>
    </xf>
    <xf numFmtId="0" fontId="29" fillId="48" borderId="1" applyNumberFormat="0" applyBorder="0" applyProtection="0">
      <alignment vertical="top" wrapText="1"/>
    </xf>
    <xf numFmtId="0" fontId="29" fillId="49" borderId="1" applyNumberFormat="0" applyBorder="0" applyProtection="0">
      <alignment vertical="top" wrapText="1"/>
    </xf>
    <xf numFmtId="0" fontId="29" fillId="47" borderId="1" applyNumberFormat="0" applyBorder="0" applyProtection="0">
      <alignment vertical="top" wrapText="1"/>
    </xf>
    <xf numFmtId="0" fontId="29" fillId="49" borderId="1" applyNumberFormat="0" applyBorder="0" applyProtection="0">
      <alignment vertical="top" wrapText="1"/>
    </xf>
    <xf numFmtId="0" fontId="53" fillId="47" borderId="1" applyNumberFormat="0" applyBorder="0" applyProtection="0">
      <alignment vertical="top" wrapText="1"/>
    </xf>
    <xf numFmtId="0" fontId="53" fillId="42" borderId="1" applyNumberFormat="0" applyBorder="0" applyProtection="0">
      <alignment vertical="top" wrapText="1"/>
    </xf>
    <xf numFmtId="0" fontId="53" fillId="48" borderId="1" applyNumberFormat="0" applyBorder="0" applyProtection="0">
      <alignment vertical="top" wrapText="1"/>
    </xf>
    <xf numFmtId="0" fontId="53" fillId="49" borderId="1" applyNumberFormat="0" applyBorder="0" applyProtection="0">
      <alignment vertical="top" wrapText="1"/>
    </xf>
    <xf numFmtId="0" fontId="53" fillId="50" borderId="1" applyNumberFormat="0" applyBorder="0" applyProtection="0">
      <alignment vertical="top" wrapText="1"/>
    </xf>
    <xf numFmtId="0" fontId="53" fillId="51" borderId="1" applyNumberFormat="0" applyBorder="0" applyProtection="0">
      <alignment vertical="top" wrapText="1"/>
    </xf>
    <xf numFmtId="0" fontId="54" fillId="0" borderId="1" applyNumberFormat="0" applyFill="0" applyBorder="0" applyProtection="0">
      <alignment vertical="top" wrapText="1"/>
    </xf>
    <xf numFmtId="0" fontId="55" fillId="52" borderId="1" applyNumberFormat="0" applyBorder="0" applyProtection="0">
      <alignment vertical="top" wrapText="1"/>
    </xf>
    <xf numFmtId="0" fontId="55" fillId="53" borderId="1" applyNumberFormat="0" applyBorder="0" applyProtection="0">
      <alignment vertical="top" wrapText="1"/>
    </xf>
    <xf numFmtId="0" fontId="54" fillId="45" borderId="1" applyNumberFormat="0" applyBorder="0" applyProtection="0">
      <alignment vertical="top" wrapText="1"/>
    </xf>
    <xf numFmtId="0" fontId="53" fillId="50" borderId="1" applyNumberFormat="0" applyBorder="0" applyProtection="0">
      <alignment vertical="top" wrapText="1"/>
    </xf>
    <xf numFmtId="0" fontId="53" fillId="54" borderId="1" applyNumberFormat="0" applyBorder="0" applyProtection="0">
      <alignment vertical="top" wrapText="1"/>
    </xf>
    <xf numFmtId="0" fontId="53" fillId="55" borderId="1" applyNumberFormat="0" applyBorder="0" applyProtection="0">
      <alignment vertical="top" wrapText="1"/>
    </xf>
    <xf numFmtId="0" fontId="53" fillId="56" borderId="1" applyNumberFormat="0" applyBorder="0" applyProtection="0">
      <alignment vertical="top" wrapText="1"/>
    </xf>
    <xf numFmtId="0" fontId="53" fillId="57" borderId="1" applyNumberFormat="0" applyBorder="0" applyProtection="0">
      <alignment vertical="top" wrapText="1"/>
    </xf>
    <xf numFmtId="0" fontId="53" fillId="51" borderId="1" applyNumberFormat="0" applyBorder="0" applyProtection="0">
      <alignment vertical="top" wrapText="1"/>
    </xf>
    <xf numFmtId="0" fontId="35" fillId="58" borderId="1" applyNumberFormat="0" applyBorder="0" applyProtection="0">
      <alignment vertical="top" wrapText="1"/>
    </xf>
    <xf numFmtId="0" fontId="56" fillId="48" borderId="1" applyNumberFormat="0" applyBorder="0" applyProtection="0">
      <alignment vertical="top" wrapText="1"/>
    </xf>
    <xf numFmtId="0" fontId="39" fillId="48" borderId="86" applyNumberFormat="0" applyProtection="0">
      <alignment vertical="top" wrapText="1"/>
    </xf>
    <xf numFmtId="0" fontId="57" fillId="55" borderId="88" applyNumberFormat="0" applyProtection="0">
      <alignment vertical="top" wrapText="1"/>
    </xf>
    <xf numFmtId="0" fontId="58" fillId="59" borderId="1" applyNumberFormat="0" applyBorder="0" applyProtection="0">
      <alignment vertical="top" wrapText="1"/>
    </xf>
    <xf numFmtId="0" fontId="43" fillId="0" borderId="1" applyNumberFormat="0" applyFill="0" applyBorder="0" applyProtection="0">
      <alignment vertical="top" wrapText="1"/>
    </xf>
    <xf numFmtId="0" fontId="59" fillId="0" borderId="1" applyNumberFormat="0" applyFill="0" applyBorder="0" applyProtection="0">
      <alignment vertical="top" wrapText="1"/>
    </xf>
    <xf numFmtId="0" fontId="34" fillId="46" borderId="1" applyNumberFormat="0" applyBorder="0" applyProtection="0">
      <alignment vertical="top" wrapText="1"/>
    </xf>
    <xf numFmtId="0" fontId="60" fillId="46" borderId="1" applyNumberFormat="0" applyBorder="0" applyProtection="0">
      <alignment vertical="top" wrapText="1"/>
    </xf>
    <xf numFmtId="0" fontId="61" fillId="0" borderId="1" applyNumberFormat="0" applyFill="0" applyBorder="0" applyProtection="0">
      <alignment vertical="top" wrapText="1"/>
    </xf>
    <xf numFmtId="0" fontId="31" fillId="0" borderId="94" applyNumberFormat="0" applyFill="0" applyProtection="0">
      <alignment vertical="top" wrapText="1"/>
    </xf>
    <xf numFmtId="0" fontId="62" fillId="0" borderId="1" applyNumberFormat="0" applyFill="0" applyBorder="0" applyProtection="0">
      <alignment vertical="top" wrapText="1"/>
    </xf>
    <xf numFmtId="0" fontId="32" fillId="0" borderId="92" applyNumberFormat="0" applyFill="0" applyProtection="0">
      <alignment vertical="top" wrapText="1"/>
    </xf>
    <xf numFmtId="0" fontId="63" fillId="0" borderId="1" applyNumberFormat="0" applyFill="0" applyBorder="0" applyProtection="0">
      <alignment vertical="top" wrapText="1"/>
    </xf>
    <xf numFmtId="0" fontId="33" fillId="0" borderId="95" applyNumberFormat="0" applyFill="0" applyProtection="0">
      <alignment vertical="top" wrapText="1"/>
    </xf>
    <xf numFmtId="0" fontId="33" fillId="0" borderId="1" applyNumberFormat="0" applyFill="0" applyBorder="0" applyProtection="0">
      <alignment vertical="top" wrapText="1"/>
    </xf>
    <xf numFmtId="0" fontId="64" fillId="0" borderId="1" applyNumberFormat="0" applyFill="0" applyBorder="0" applyProtection="0">
      <alignment vertical="top" wrapText="1"/>
    </xf>
    <xf numFmtId="0" fontId="64" fillId="0" borderId="1" applyNumberFormat="0" applyFill="0" applyBorder="0" applyProtection="0">
      <alignment vertical="top" wrapText="1"/>
    </xf>
    <xf numFmtId="0" fontId="37" fillId="42" borderId="86" applyNumberFormat="0" applyProtection="0">
      <alignment vertical="top" wrapText="1"/>
    </xf>
    <xf numFmtId="0" fontId="40" fillId="0" borderId="89" applyNumberFormat="0" applyFill="0" applyProtection="0">
      <alignment vertical="top" wrapText="1"/>
    </xf>
    <xf numFmtId="0" fontId="36" fillId="49" borderId="1" applyNumberFormat="0" applyBorder="0" applyProtection="0">
      <alignment vertical="top" wrapText="1"/>
    </xf>
    <xf numFmtId="0" fontId="65" fillId="44" borderId="1" applyNumberFormat="0" applyBorder="0" applyProtection="0">
      <alignment vertical="top" wrapText="1"/>
    </xf>
    <xf numFmtId="0" fontId="11" fillId="0" borderId="1"/>
    <xf numFmtId="0" fontId="47" fillId="44" borderId="90" applyNumberFormat="0" applyProtection="0">
      <alignment vertical="top" wrapText="1"/>
    </xf>
    <xf numFmtId="0" fontId="66" fillId="44" borderId="86" applyNumberFormat="0" applyProtection="0">
      <alignment vertical="top" wrapText="1"/>
    </xf>
    <xf numFmtId="0" fontId="38" fillId="48" borderId="93" applyNumberFormat="0" applyProtection="0">
      <alignment vertical="top" wrapText="1"/>
    </xf>
    <xf numFmtId="0" fontId="11" fillId="0" borderId="1" applyNumberFormat="0" applyFill="0" applyBorder="0" applyProtection="0">
      <alignment vertical="top" wrapText="1"/>
    </xf>
    <xf numFmtId="0" fontId="11" fillId="0" borderId="1" applyNumberFormat="0" applyFill="0" applyBorder="0" applyProtection="0">
      <alignment vertical="top" wrapText="1"/>
    </xf>
    <xf numFmtId="0" fontId="30" fillId="0" borderId="1" applyNumberFormat="0" applyFill="0" applyBorder="0" applyProtection="0">
      <alignment vertical="top" wrapText="1"/>
    </xf>
    <xf numFmtId="0" fontId="44" fillId="0" borderId="96" applyNumberFormat="0" applyFill="0" applyProtection="0">
      <alignment vertical="top" wrapText="1"/>
    </xf>
    <xf numFmtId="0" fontId="56" fillId="0" borderId="1" applyNumberFormat="0" applyFill="0" applyBorder="0" applyProtection="0">
      <alignment vertical="top" wrapText="1"/>
    </xf>
    <xf numFmtId="0" fontId="67" fillId="0" borderId="1" applyNumberFormat="0" applyFill="0" applyBorder="0" applyProtection="0">
      <alignment vertical="top" wrapText="1"/>
    </xf>
    <xf numFmtId="0" fontId="68" fillId="0" borderId="1">
      <alignment vertical="top" wrapText="1"/>
    </xf>
    <xf numFmtId="0" fontId="79" fillId="0" borderId="1">
      <alignment vertical="top" wrapText="1"/>
    </xf>
    <xf numFmtId="0" fontId="6" fillId="60" borderId="1">
      <alignment vertical="top" wrapText="1"/>
    </xf>
    <xf numFmtId="0" fontId="6" fillId="61" borderId="1">
      <alignment vertical="top" wrapText="1"/>
    </xf>
    <xf numFmtId="0" fontId="6" fillId="3" borderId="1">
      <alignment vertical="top" wrapText="1"/>
    </xf>
    <xf numFmtId="0" fontId="6" fillId="62" borderId="1">
      <alignment vertical="top" wrapText="1"/>
    </xf>
    <xf numFmtId="0" fontId="6" fillId="63" borderId="1">
      <alignment vertical="top" wrapText="1"/>
    </xf>
    <xf numFmtId="0" fontId="6" fillId="64" borderId="1">
      <alignment vertical="top" wrapText="1"/>
    </xf>
    <xf numFmtId="0" fontId="6" fillId="65" borderId="1">
      <alignment vertical="top" wrapText="1"/>
    </xf>
    <xf numFmtId="0" fontId="6" fillId="61" borderId="1">
      <alignment vertical="top" wrapText="1"/>
    </xf>
    <xf numFmtId="0" fontId="6" fillId="66" borderId="1">
      <alignment vertical="top" wrapText="1"/>
    </xf>
    <xf numFmtId="0" fontId="6" fillId="2" borderId="1">
      <alignment vertical="top" wrapText="1"/>
    </xf>
    <xf numFmtId="0" fontId="6" fillId="65" borderId="1">
      <alignment vertical="top" wrapText="1"/>
    </xf>
    <xf numFmtId="0" fontId="6" fillId="2" borderId="1">
      <alignment vertical="top" wrapText="1"/>
    </xf>
    <xf numFmtId="0" fontId="6" fillId="65" borderId="1">
      <alignment vertical="top" wrapText="1"/>
    </xf>
    <xf numFmtId="0" fontId="6" fillId="61" borderId="1">
      <alignment vertical="top" wrapText="1"/>
    </xf>
    <xf numFmtId="0" fontId="6" fillId="66" borderId="1">
      <alignment vertical="top" wrapText="1"/>
    </xf>
    <xf numFmtId="0" fontId="6" fillId="2" borderId="1">
      <alignment vertical="top" wrapText="1"/>
    </xf>
    <xf numFmtId="0" fontId="6" fillId="67" borderId="1">
      <alignment vertical="top" wrapText="1"/>
    </xf>
    <xf numFmtId="0" fontId="6" fillId="68" borderId="1">
      <alignment vertical="top" wrapText="1"/>
    </xf>
    <xf numFmtId="0" fontId="69" fillId="0" borderId="1">
      <alignment vertical="top" wrapText="1"/>
    </xf>
    <xf numFmtId="0" fontId="70" fillId="3" borderId="1">
      <alignment vertical="top" wrapText="1"/>
    </xf>
    <xf numFmtId="0" fontId="70" fillId="69" borderId="1">
      <alignment vertical="top" wrapText="1"/>
    </xf>
    <xf numFmtId="0" fontId="69" fillId="63" borderId="1">
      <alignment vertical="top" wrapText="1"/>
    </xf>
    <xf numFmtId="0" fontId="6" fillId="67" borderId="1">
      <alignment vertical="top" wrapText="1"/>
    </xf>
    <xf numFmtId="0" fontId="6" fillId="70" borderId="1">
      <alignment vertical="top" wrapText="1"/>
    </xf>
    <xf numFmtId="0" fontId="6" fillId="71" borderId="1">
      <alignment vertical="top" wrapText="1"/>
    </xf>
    <xf numFmtId="0" fontId="6" fillId="72" borderId="1">
      <alignment vertical="top" wrapText="1"/>
    </xf>
    <xf numFmtId="0" fontId="6" fillId="73" borderId="1">
      <alignment vertical="top" wrapText="1"/>
    </xf>
    <xf numFmtId="0" fontId="6" fillId="68" borderId="1">
      <alignment vertical="top" wrapText="1"/>
    </xf>
    <xf numFmtId="0" fontId="71" fillId="74" borderId="1">
      <alignment vertical="top" wrapText="1"/>
    </xf>
    <xf numFmtId="0" fontId="70" fillId="66" borderId="1">
      <alignment vertical="top" wrapText="1"/>
    </xf>
    <xf numFmtId="0" fontId="72" fillId="66" borderId="97">
      <alignment vertical="top" wrapText="1"/>
    </xf>
    <xf numFmtId="0" fontId="7" fillId="71" borderId="98">
      <alignment vertical="top" wrapText="1"/>
    </xf>
    <xf numFmtId="0" fontId="69" fillId="3" borderId="1">
      <alignment vertical="top" wrapText="1"/>
    </xf>
    <xf numFmtId="0" fontId="73" fillId="0" borderId="1">
      <alignment vertical="top" wrapText="1"/>
    </xf>
    <xf numFmtId="0" fontId="74" fillId="0" borderId="1">
      <alignment vertical="top" wrapText="1"/>
    </xf>
    <xf numFmtId="0" fontId="75" fillId="0" borderId="1">
      <alignment vertical="top" wrapText="1"/>
    </xf>
    <xf numFmtId="0" fontId="76" fillId="64" borderId="1">
      <alignment vertical="top" wrapText="1"/>
    </xf>
    <xf numFmtId="0" fontId="77" fillId="64" borderId="1">
      <alignment vertical="top" wrapText="1"/>
    </xf>
    <xf numFmtId="0" fontId="78" fillId="0" borderId="1">
      <alignment horizontal="center" vertical="top" wrapText="1"/>
    </xf>
    <xf numFmtId="0" fontId="80" fillId="0" borderId="99">
      <alignment vertical="top" wrapText="1"/>
    </xf>
    <xf numFmtId="0" fontId="81" fillId="0" borderId="1">
      <alignment vertical="top" wrapText="1"/>
    </xf>
    <xf numFmtId="0" fontId="82" fillId="0" borderId="100">
      <alignment vertical="top" wrapText="1"/>
    </xf>
    <xf numFmtId="0" fontId="83" fillId="0" borderId="1">
      <alignment vertical="top" wrapText="1"/>
    </xf>
    <xf numFmtId="0" fontId="84" fillId="0" borderId="101">
      <alignment vertical="top" wrapText="1"/>
    </xf>
    <xf numFmtId="0" fontId="84" fillId="0" borderId="1">
      <alignment vertical="top" wrapText="1"/>
    </xf>
    <xf numFmtId="0" fontId="78" fillId="0" borderId="1">
      <alignment horizontal="center" vertical="top" textRotation="90" wrapText="1"/>
    </xf>
    <xf numFmtId="0" fontId="85" fillId="0" borderId="1">
      <alignment vertical="top" wrapText="1"/>
    </xf>
    <xf numFmtId="0" fontId="85" fillId="0" borderId="1">
      <alignment vertical="top" wrapText="1"/>
    </xf>
    <xf numFmtId="0" fontId="86" fillId="61" borderId="97">
      <alignment vertical="top" wrapText="1"/>
    </xf>
    <xf numFmtId="0" fontId="87" fillId="0" borderId="102">
      <alignment vertical="top" wrapText="1"/>
    </xf>
    <xf numFmtId="0" fontId="88" fillId="2" borderId="1">
      <alignment vertical="top" wrapText="1"/>
    </xf>
    <xf numFmtId="0" fontId="89" fillId="62" borderId="1">
      <alignment vertical="top" wrapText="1"/>
    </xf>
    <xf numFmtId="0" fontId="70" fillId="0" borderId="1"/>
    <xf numFmtId="0" fontId="70" fillId="0" borderId="1"/>
    <xf numFmtId="0" fontId="68" fillId="62" borderId="103">
      <alignment vertical="top" wrapText="1"/>
    </xf>
    <xf numFmtId="0" fontId="90" fillId="62" borderId="97">
      <alignment vertical="top" wrapText="1"/>
    </xf>
    <xf numFmtId="0" fontId="91" fillId="66" borderId="104">
      <alignment vertical="top" wrapText="1"/>
    </xf>
    <xf numFmtId="0" fontId="92" fillId="0" borderId="1">
      <alignment vertical="top" wrapText="1"/>
    </xf>
    <xf numFmtId="165" fontId="92" fillId="0" borderId="1">
      <alignment vertical="top" wrapText="1"/>
    </xf>
    <xf numFmtId="0" fontId="70" fillId="0" borderId="1">
      <alignment vertical="top" wrapText="1"/>
    </xf>
    <xf numFmtId="0" fontId="70" fillId="0" borderId="1">
      <alignment vertical="top" wrapText="1"/>
    </xf>
    <xf numFmtId="0" fontId="93" fillId="0" borderId="1">
      <alignment vertical="top" wrapText="1"/>
    </xf>
    <xf numFmtId="0" fontId="7" fillId="0" borderId="105">
      <alignment vertical="top" wrapText="1"/>
    </xf>
    <xf numFmtId="0" fontId="70" fillId="0" borderId="1">
      <alignment vertical="top" wrapText="1"/>
    </xf>
    <xf numFmtId="0" fontId="6" fillId="0" borderId="1">
      <alignment vertical="top" wrapText="1"/>
    </xf>
    <xf numFmtId="0" fontId="11" fillId="0" borderId="1"/>
    <xf numFmtId="0" fontId="51" fillId="0" borderId="1" applyNumberFormat="0" applyFill="0" applyBorder="0" applyAlignment="0" applyProtection="0">
      <alignment vertical="top"/>
      <protection locked="0"/>
    </xf>
    <xf numFmtId="0" fontId="11" fillId="0" borderId="1"/>
    <xf numFmtId="0" fontId="13" fillId="0" borderId="1"/>
    <xf numFmtId="9" fontId="11" fillId="0" borderId="1" applyFont="0" applyFill="0" applyBorder="0" applyAlignment="0" applyProtection="0"/>
    <xf numFmtId="0" fontId="14" fillId="0" borderId="1" applyNumberFormat="0" applyFill="0" applyBorder="0" applyAlignment="0" applyProtection="0"/>
    <xf numFmtId="0" fontId="20" fillId="12" borderId="1" applyNumberFormat="0" applyBorder="0" applyAlignment="0" applyProtection="0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11" fillId="0" borderId="1"/>
    <xf numFmtId="0" fontId="2" fillId="0" borderId="1"/>
    <xf numFmtId="0" fontId="11" fillId="0" borderId="1"/>
    <xf numFmtId="0" fontId="2" fillId="0" borderId="1"/>
    <xf numFmtId="0" fontId="2" fillId="0" borderId="1"/>
    <xf numFmtId="0" fontId="2" fillId="0" borderId="1"/>
    <xf numFmtId="166" fontId="11" fillId="0" borderId="1" applyBorder="0" applyProtection="0"/>
    <xf numFmtId="0" fontId="11" fillId="0" borderId="1"/>
    <xf numFmtId="0" fontId="11" fillId="0" borderId="1"/>
    <xf numFmtId="166" fontId="11" fillId="0" borderId="1" applyBorder="0" applyProtection="0"/>
    <xf numFmtId="0" fontId="11" fillId="0" borderId="1"/>
    <xf numFmtId="0" fontId="2" fillId="0" borderId="1"/>
    <xf numFmtId="0" fontId="95" fillId="0" borderId="1" applyNumberFormat="0" applyFill="0" applyBorder="0" applyAlignment="0" applyProtection="0"/>
    <xf numFmtId="0" fontId="96" fillId="12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46" fillId="0" borderId="1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11" fillId="0" borderId="1"/>
    <xf numFmtId="0" fontId="2" fillId="0" borderId="1"/>
    <xf numFmtId="0" fontId="11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97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98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46" fillId="0" borderId="1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46" fillId="0" borderId="1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97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46" fillId="0" borderId="1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9" fillId="76" borderId="1" applyNumberFormat="0" applyBorder="0" applyAlignment="0" applyProtection="0"/>
    <xf numFmtId="0" fontId="29" fillId="41" borderId="1" applyNumberFormat="0" applyBorder="0" applyProtection="0">
      <alignment vertical="top" wrapText="1"/>
    </xf>
    <xf numFmtId="0" fontId="29" fillId="75" borderId="1" applyNumberFormat="0" applyBorder="0" applyAlignment="0" applyProtection="0"/>
    <xf numFmtId="0" fontId="29" fillId="45" borderId="1" applyNumberFormat="0" applyBorder="0" applyProtection="0">
      <alignment vertical="top" wrapText="1"/>
    </xf>
    <xf numFmtId="0" fontId="29" fillId="42" borderId="1" applyNumberFormat="0" applyBorder="0" applyProtection="0">
      <alignment vertical="top" wrapText="1"/>
    </xf>
    <xf numFmtId="0" fontId="29" fillId="44" borderId="1" applyNumberFormat="0" applyBorder="0" applyProtection="0">
      <alignment vertical="top" wrapText="1"/>
    </xf>
    <xf numFmtId="0" fontId="29" fillId="43" borderId="1" applyNumberFormat="0" applyBorder="0" applyProtection="0">
      <alignment vertical="top" wrapText="1"/>
    </xf>
    <xf numFmtId="0" fontId="29" fillId="46" borderId="1" applyNumberFormat="0" applyBorder="0" applyAlignment="0" applyProtection="0"/>
    <xf numFmtId="0" fontId="29" fillId="77" borderId="1" applyNumberFormat="0" applyBorder="0" applyAlignment="0" applyProtection="0"/>
    <xf numFmtId="0" fontId="2" fillId="16" borderId="84" applyNumberFormat="0" applyFont="0" applyAlignment="0" applyProtection="0"/>
    <xf numFmtId="0" fontId="29" fillId="49" borderId="1" applyNumberFormat="0" applyBorder="0" applyProtection="0">
      <alignment vertical="top" wrapText="1"/>
    </xf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9" fillId="46" borderId="1" applyNumberFormat="0" applyBorder="0" applyAlignment="0" applyProtection="0"/>
    <xf numFmtId="0" fontId="29" fillId="78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9" fillId="76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9" fillId="4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9" fillId="77" borderId="1" applyNumberFormat="0" applyBorder="0" applyAlignment="0" applyProtection="0"/>
    <xf numFmtId="0" fontId="29" fillId="58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9" fillId="58" borderId="1" applyNumberFormat="0" applyBorder="0" applyAlignment="0" applyProtection="0"/>
    <xf numFmtId="0" fontId="29" fillId="47" borderId="1" applyNumberFormat="0" applyBorder="0" applyAlignment="0" applyProtection="0"/>
    <xf numFmtId="0" fontId="29" fillId="78" borderId="1" applyNumberFormat="0" applyBorder="0" applyAlignment="0" applyProtection="0"/>
    <xf numFmtId="0" fontId="29" fillId="80" borderId="1" applyNumberFormat="0" applyBorder="0" applyAlignment="0" applyProtection="0"/>
    <xf numFmtId="0" fontId="29" fillId="46" borderId="1" applyNumberFormat="0" applyBorder="0" applyProtection="0">
      <alignment vertical="top" wrapText="1"/>
    </xf>
    <xf numFmtId="0" fontId="29" fillId="42" borderId="1" applyNumberFormat="0" applyBorder="0" applyProtection="0">
      <alignment vertical="top" wrapText="1"/>
    </xf>
    <xf numFmtId="0" fontId="29" fillId="76" borderId="1" applyNumberFormat="0" applyBorder="0" applyAlignment="0" applyProtection="0"/>
    <xf numFmtId="0" fontId="29" fillId="47" borderId="1" applyNumberFormat="0" applyBorder="0" applyProtection="0">
      <alignment vertical="top" wrapText="1"/>
    </xf>
    <xf numFmtId="0" fontId="29" fillId="75" borderId="1" applyNumberFormat="0" applyBorder="0" applyAlignment="0" applyProtection="0"/>
    <xf numFmtId="0" fontId="29" fillId="79" borderId="1" applyNumberFormat="0" applyBorder="0" applyAlignment="0" applyProtection="0"/>
    <xf numFmtId="0" fontId="29" fillId="47" borderId="1" applyNumberFormat="0" applyBorder="0" applyProtection="0">
      <alignment vertical="top" wrapText="1"/>
    </xf>
    <xf numFmtId="0" fontId="29" fillId="48" borderId="1" applyNumberFormat="0" applyBorder="0" applyProtection="0">
      <alignment vertical="top" wrapText="1"/>
    </xf>
    <xf numFmtId="0" fontId="29" fillId="56" borderId="1" applyNumberFormat="0" applyBorder="0" applyAlignment="0" applyProtection="0"/>
    <xf numFmtId="0" fontId="29" fillId="49" borderId="1" applyNumberFormat="0" applyBorder="0" applyProtection="0">
      <alignment vertical="top" wrapText="1"/>
    </xf>
    <xf numFmtId="0" fontId="29" fillId="47" borderId="1" applyNumberFormat="0" applyBorder="0" applyAlignment="0" applyProtection="0"/>
    <xf numFmtId="0" fontId="29" fillId="79" borderId="1" applyNumberFormat="0" applyBorder="0" applyAlignment="0" applyProtection="0"/>
    <xf numFmtId="0" fontId="29" fillId="80" borderId="1" applyNumberFormat="0" applyBorder="0" applyAlignment="0" applyProtection="0"/>
    <xf numFmtId="0" fontId="29" fillId="76" borderId="1" applyNumberFormat="0" applyBorder="0" applyAlignment="0" applyProtection="0"/>
    <xf numFmtId="0" fontId="29" fillId="47" borderId="1" applyNumberFormat="0" applyBorder="0" applyAlignment="0" applyProtection="0"/>
    <xf numFmtId="0" fontId="29" fillId="56" borderId="1" applyNumberFormat="0" applyBorder="0" applyAlignment="0" applyProtection="0"/>
    <xf numFmtId="0" fontId="45" fillId="81" borderId="1" applyNumberFormat="0" applyBorder="0" applyAlignment="0" applyProtection="0"/>
    <xf numFmtId="0" fontId="53" fillId="47" borderId="1" applyNumberFormat="0" applyBorder="0" applyProtection="0">
      <alignment vertical="top" wrapText="1"/>
    </xf>
    <xf numFmtId="0" fontId="45" fillId="79" borderId="1" applyNumberFormat="0" applyBorder="0" applyAlignment="0" applyProtection="0"/>
    <xf numFmtId="0" fontId="53" fillId="42" borderId="1" applyNumberFormat="0" applyBorder="0" applyProtection="0">
      <alignment vertical="top" wrapText="1"/>
    </xf>
    <xf numFmtId="0" fontId="45" fillId="80" borderId="1" applyNumberFormat="0" applyBorder="0" applyAlignment="0" applyProtection="0"/>
    <xf numFmtId="0" fontId="53" fillId="48" borderId="1" applyNumberFormat="0" applyBorder="0" applyProtection="0">
      <alignment vertical="top" wrapText="1"/>
    </xf>
    <xf numFmtId="0" fontId="45" fillId="82" borderId="1" applyNumberFormat="0" applyBorder="0" applyAlignment="0" applyProtection="0"/>
    <xf numFmtId="0" fontId="53" fillId="49" borderId="1" applyNumberFormat="0" applyBorder="0" applyProtection="0">
      <alignment vertical="top" wrapText="1"/>
    </xf>
    <xf numFmtId="0" fontId="45" fillId="50" borderId="1" applyNumberFormat="0" applyBorder="0" applyAlignment="0" applyProtection="0"/>
    <xf numFmtId="0" fontId="53" fillId="50" borderId="1" applyNumberFormat="0" applyBorder="0" applyProtection="0">
      <alignment vertical="top" wrapText="1"/>
    </xf>
    <xf numFmtId="0" fontId="45" fillId="83" borderId="1" applyNumberFormat="0" applyBorder="0" applyAlignment="0" applyProtection="0"/>
    <xf numFmtId="0" fontId="53" fillId="51" borderId="1" applyNumberFormat="0" applyBorder="0" applyProtection="0">
      <alignment vertical="top" wrapText="1"/>
    </xf>
    <xf numFmtId="0" fontId="45" fillId="81" borderId="1" applyNumberFormat="0" applyBorder="0" applyAlignment="0" applyProtection="0"/>
    <xf numFmtId="0" fontId="45" fillId="79" borderId="1" applyNumberFormat="0" applyBorder="0" applyAlignment="0" applyProtection="0"/>
    <xf numFmtId="0" fontId="45" fillId="80" borderId="1" applyNumberFormat="0" applyBorder="0" applyAlignment="0" applyProtection="0"/>
    <xf numFmtId="0" fontId="45" fillId="82" borderId="1" applyNumberFormat="0" applyBorder="0" applyAlignment="0" applyProtection="0"/>
    <xf numFmtId="0" fontId="45" fillId="50" borderId="1" applyNumberFormat="0" applyBorder="0" applyAlignment="0" applyProtection="0"/>
    <xf numFmtId="0" fontId="45" fillId="83" borderId="1" applyNumberFormat="0" applyBorder="0" applyAlignment="0" applyProtection="0"/>
    <xf numFmtId="0" fontId="54" fillId="0" borderId="1" applyNumberFormat="0" applyFill="0" applyBorder="0" applyAlignment="0" applyProtection="0"/>
    <xf numFmtId="0" fontId="99" fillId="52" borderId="1" applyNumberFormat="0" applyBorder="0" applyAlignment="0" applyProtection="0"/>
    <xf numFmtId="0" fontId="55" fillId="52" borderId="1" applyNumberFormat="0" applyBorder="0" applyProtection="0">
      <alignment vertical="top" wrapText="1"/>
    </xf>
    <xf numFmtId="0" fontId="99" fillId="53" borderId="1" applyNumberFormat="0" applyBorder="0" applyAlignment="0" applyProtection="0"/>
    <xf numFmtId="0" fontId="55" fillId="53" borderId="1" applyNumberFormat="0" applyBorder="0" applyProtection="0">
      <alignment vertical="top" wrapText="1"/>
    </xf>
    <xf numFmtId="0" fontId="54" fillId="84" borderId="1" applyNumberFormat="0" applyBorder="0" applyAlignment="0" applyProtection="0"/>
    <xf numFmtId="0" fontId="54" fillId="45" borderId="1" applyNumberFormat="0" applyBorder="0" applyProtection="0">
      <alignment vertical="top" wrapText="1"/>
    </xf>
    <xf numFmtId="0" fontId="54" fillId="0" borderId="1" applyNumberFormat="0" applyFill="0" applyBorder="0" applyProtection="0">
      <alignment vertical="top" wrapText="1"/>
    </xf>
    <xf numFmtId="0" fontId="45" fillId="85" borderId="1" applyNumberFormat="0" applyBorder="0" applyAlignment="0" applyProtection="0"/>
    <xf numFmtId="0" fontId="53" fillId="50" borderId="1" applyNumberFormat="0" applyBorder="0" applyProtection="0">
      <alignment vertical="top" wrapText="1"/>
    </xf>
    <xf numFmtId="0" fontId="45" fillId="86" borderId="1" applyNumberFormat="0" applyBorder="0" applyAlignment="0" applyProtection="0"/>
    <xf numFmtId="0" fontId="53" fillId="54" borderId="1" applyNumberFormat="0" applyBorder="0" applyProtection="0">
      <alignment vertical="top" wrapText="1"/>
    </xf>
    <xf numFmtId="0" fontId="45" fillId="51" borderId="1" applyNumberFormat="0" applyBorder="0" applyAlignment="0" applyProtection="0"/>
    <xf numFmtId="0" fontId="53" fillId="55" borderId="1" applyNumberFormat="0" applyBorder="0" applyProtection="0">
      <alignment vertical="top" wrapText="1"/>
    </xf>
    <xf numFmtId="0" fontId="45" fillId="82" borderId="1" applyNumberFormat="0" applyBorder="0" applyAlignment="0" applyProtection="0"/>
    <xf numFmtId="0" fontId="53" fillId="56" borderId="1" applyNumberFormat="0" applyBorder="0" applyProtection="0">
      <alignment vertical="top" wrapText="1"/>
    </xf>
    <xf numFmtId="0" fontId="45" fillId="50" borderId="1" applyNumberFormat="0" applyBorder="0" applyAlignment="0" applyProtection="0"/>
    <xf numFmtId="0" fontId="53" fillId="57" borderId="1" applyNumberFormat="0" applyBorder="0" applyProtection="0">
      <alignment vertical="top" wrapText="1"/>
    </xf>
    <xf numFmtId="0" fontId="45" fillId="54" borderId="1" applyNumberFormat="0" applyBorder="0" applyAlignment="0" applyProtection="0"/>
    <xf numFmtId="0" fontId="53" fillId="51" borderId="1" applyNumberFormat="0" applyBorder="0" applyProtection="0">
      <alignment vertical="top" wrapText="1"/>
    </xf>
    <xf numFmtId="0" fontId="35" fillId="58" borderId="1" applyNumberFormat="0" applyBorder="0" applyAlignment="0" applyProtection="0"/>
    <xf numFmtId="0" fontId="35" fillId="58" borderId="1" applyNumberFormat="0" applyBorder="0" applyProtection="0">
      <alignment vertical="top" wrapText="1"/>
    </xf>
    <xf numFmtId="0" fontId="100" fillId="88" borderId="1" applyNumberFormat="0" applyBorder="0" applyAlignment="0" applyProtection="0"/>
    <xf numFmtId="0" fontId="56" fillId="48" borderId="1" applyNumberFormat="0" applyBorder="0" applyProtection="0">
      <alignment vertical="top" wrapText="1"/>
    </xf>
    <xf numFmtId="0" fontId="39" fillId="87" borderId="86" applyNumberFormat="0" applyAlignment="0" applyProtection="0"/>
    <xf numFmtId="0" fontId="39" fillId="48" borderId="86" applyNumberFormat="0" applyProtection="0">
      <alignment vertical="top" wrapText="1"/>
    </xf>
    <xf numFmtId="0" fontId="41" fillId="89" borderId="88" applyNumberFormat="0" applyAlignment="0" applyProtection="0"/>
    <xf numFmtId="0" fontId="57" fillId="55" borderId="88" applyNumberFormat="0" applyProtection="0">
      <alignment vertical="top" wrapText="1"/>
    </xf>
    <xf numFmtId="0" fontId="101" fillId="90" borderId="1" applyNumberFormat="0" applyBorder="0" applyAlignment="0" applyProtection="0"/>
    <xf numFmtId="0" fontId="58" fillId="59" borderId="1" applyNumberFormat="0" applyBorder="0" applyProtection="0">
      <alignment vertical="top" wrapText="1"/>
    </xf>
    <xf numFmtId="0" fontId="102" fillId="0" borderId="1"/>
    <xf numFmtId="0" fontId="52" fillId="0" borderId="1" applyNumberFormat="0" applyFill="0" applyBorder="0" applyProtection="0">
      <alignment vertical="top" wrapText="1"/>
    </xf>
    <xf numFmtId="0" fontId="43" fillId="0" borderId="1" applyNumberFormat="0" applyFill="0" applyBorder="0" applyAlignment="0" applyProtection="0"/>
    <xf numFmtId="0" fontId="43" fillId="0" borderId="1" applyNumberFormat="0" applyFill="0" applyBorder="0" applyProtection="0">
      <alignment vertical="top" wrapText="1"/>
    </xf>
    <xf numFmtId="0" fontId="59" fillId="0" borderId="1" applyNumberFormat="0" applyFill="0" applyBorder="0" applyAlignment="0" applyProtection="0"/>
    <xf numFmtId="0" fontId="59" fillId="0" borderId="1" applyNumberFormat="0" applyFill="0" applyBorder="0" applyProtection="0">
      <alignment vertical="top" wrapText="1"/>
    </xf>
    <xf numFmtId="0" fontId="34" fillId="46" borderId="1" applyNumberFormat="0" applyBorder="0" applyAlignment="0" applyProtection="0"/>
    <xf numFmtId="0" fontId="34" fillId="46" borderId="1" applyNumberFormat="0" applyBorder="0" applyProtection="0">
      <alignment vertical="top" wrapText="1"/>
    </xf>
    <xf numFmtId="0" fontId="60" fillId="46" borderId="1" applyNumberFormat="0" applyBorder="0" applyAlignment="0" applyProtection="0"/>
    <xf numFmtId="0" fontId="60" fillId="46" borderId="1" applyNumberFormat="0" applyBorder="0" applyProtection="0">
      <alignment vertical="top" wrapText="1"/>
    </xf>
    <xf numFmtId="0" fontId="35" fillId="58" borderId="1" applyNumberFormat="0" applyBorder="0" applyAlignment="0" applyProtection="0"/>
    <xf numFmtId="0" fontId="34" fillId="46" borderId="1" applyNumberFormat="0" applyBorder="0" applyAlignment="0" applyProtection="0"/>
    <xf numFmtId="0" fontId="61" fillId="0" borderId="1" applyNumberFormat="0" applyFill="0" applyBorder="0" applyAlignment="0" applyProtection="0"/>
    <xf numFmtId="0" fontId="103" fillId="0" borderId="91" applyNumberFormat="0" applyFill="0" applyAlignment="0" applyProtection="0"/>
    <xf numFmtId="0" fontId="31" fillId="0" borderId="94" applyNumberFormat="0" applyFill="0" applyProtection="0">
      <alignment vertical="top" wrapText="1"/>
    </xf>
    <xf numFmtId="0" fontId="62" fillId="0" borderId="1" applyNumberFormat="0" applyFill="0" applyBorder="0" applyAlignment="0" applyProtection="0"/>
    <xf numFmtId="0" fontId="62" fillId="0" borderId="1" applyNumberFormat="0" applyFill="0" applyBorder="0" applyProtection="0">
      <alignment vertical="top" wrapText="1"/>
    </xf>
    <xf numFmtId="0" fontId="104" fillId="0" borderId="106" applyNumberFormat="0" applyFill="0" applyAlignment="0" applyProtection="0"/>
    <xf numFmtId="0" fontId="32" fillId="0" borderId="92" applyNumberFormat="0" applyFill="0" applyProtection="0">
      <alignment vertical="top" wrapText="1"/>
    </xf>
    <xf numFmtId="0" fontId="63" fillId="0" borderId="1" applyNumberFormat="0" applyFill="0" applyBorder="0" applyAlignment="0" applyProtection="0"/>
    <xf numFmtId="0" fontId="63" fillId="0" borderId="1" applyNumberFormat="0" applyFill="0" applyBorder="0" applyProtection="0">
      <alignment vertical="top" wrapText="1"/>
    </xf>
    <xf numFmtId="0" fontId="105" fillId="0" borderId="107" applyNumberFormat="0" applyFill="0" applyAlignment="0" applyProtection="0"/>
    <xf numFmtId="0" fontId="33" fillId="0" borderId="95" applyNumberFormat="0" applyFill="0" applyProtection="0">
      <alignment vertical="top" wrapText="1"/>
    </xf>
    <xf numFmtId="0" fontId="105" fillId="0" borderId="1" applyNumberFormat="0" applyFill="0" applyBorder="0" applyAlignment="0" applyProtection="0"/>
    <xf numFmtId="0" fontId="33" fillId="0" borderId="1" applyNumberFormat="0" applyFill="0" applyBorder="0" applyProtection="0">
      <alignment vertical="top" wrapText="1"/>
    </xf>
    <xf numFmtId="0" fontId="78" fillId="0" borderId="1">
      <alignment horizontal="center" vertical="top" wrapText="1"/>
    </xf>
    <xf numFmtId="0" fontId="42" fillId="0" borderId="1" applyNumberFormat="0" applyFill="0" applyBorder="0" applyAlignment="0" applyProtection="0"/>
    <xf numFmtId="0" fontId="37" fillId="78" borderId="86" applyNumberFormat="0" applyAlignment="0" applyProtection="0"/>
    <xf numFmtId="0" fontId="37" fillId="42" borderId="86" applyNumberFormat="0" applyProtection="0">
      <alignment vertical="top" wrapText="1"/>
    </xf>
    <xf numFmtId="0" fontId="41" fillId="89" borderId="88" applyNumberFormat="0" applyAlignment="0" applyProtection="0"/>
    <xf numFmtId="0" fontId="40" fillId="0" borderId="89" applyNumberFormat="0" applyFill="0" applyAlignment="0" applyProtection="0"/>
    <xf numFmtId="0" fontId="40" fillId="0" borderId="89" applyNumberFormat="0" applyFill="0" applyProtection="0">
      <alignment vertical="top" wrapText="1"/>
    </xf>
    <xf numFmtId="0" fontId="11" fillId="44" borderId="90" applyNumberFormat="0" applyAlignment="0" applyProtection="0"/>
    <xf numFmtId="0" fontId="36" fillId="49" borderId="1" applyNumberFormat="0" applyBorder="0" applyAlignment="0" applyProtection="0"/>
    <xf numFmtId="0" fontId="36" fillId="49" borderId="1" applyNumberFormat="0" applyBorder="0" applyProtection="0">
      <alignment vertical="top" wrapText="1"/>
    </xf>
    <xf numFmtId="0" fontId="65" fillId="44" borderId="1" applyNumberFormat="0" applyBorder="0" applyAlignment="0" applyProtection="0"/>
    <xf numFmtId="0" fontId="65" fillId="44" borderId="1" applyNumberFormat="0" applyBorder="0" applyProtection="0">
      <alignment vertical="top" wrapText="1"/>
    </xf>
    <xf numFmtId="0" fontId="11" fillId="0" borderId="1"/>
    <xf numFmtId="0" fontId="70" fillId="0" borderId="1"/>
    <xf numFmtId="0" fontId="11" fillId="0" borderId="1"/>
    <xf numFmtId="0" fontId="11" fillId="0" borderId="1"/>
    <xf numFmtId="0" fontId="47" fillId="0" borderId="1">
      <alignment vertical="top" wrapText="1"/>
    </xf>
    <xf numFmtId="0" fontId="11" fillId="0" borderId="1"/>
    <xf numFmtId="0" fontId="29" fillId="0" borderId="1"/>
    <xf numFmtId="0" fontId="6" fillId="0" borderId="1"/>
    <xf numFmtId="0" fontId="94" fillId="0" borderId="1" applyNumberFormat="0" applyFill="0" applyBorder="0" applyProtection="0"/>
    <xf numFmtId="0" fontId="68" fillId="0" borderId="1">
      <alignment vertical="top" wrapText="1"/>
    </xf>
    <xf numFmtId="0" fontId="5" fillId="0" borderId="1"/>
    <xf numFmtId="0" fontId="11" fillId="0" borderId="1"/>
    <xf numFmtId="0" fontId="13" fillId="0" borderId="1"/>
    <xf numFmtId="0" fontId="11" fillId="44" borderId="90" applyNumberFormat="0" applyAlignment="0" applyProtection="0"/>
    <xf numFmtId="0" fontId="47" fillId="44" borderId="90" applyNumberFormat="0" applyProtection="0">
      <alignment vertical="top" wrapText="1"/>
    </xf>
    <xf numFmtId="0" fontId="66" fillId="44" borderId="86" applyNumberFormat="0" applyAlignment="0" applyProtection="0"/>
    <xf numFmtId="0" fontId="66" fillId="44" borderId="86" applyNumberFormat="0" applyProtection="0">
      <alignment vertical="top" wrapText="1"/>
    </xf>
    <xf numFmtId="0" fontId="38" fillId="87" borderId="93" applyNumberFormat="0" applyAlignment="0" applyProtection="0"/>
    <xf numFmtId="0" fontId="38" fillId="48" borderId="93" applyNumberFormat="0" applyProtection="0">
      <alignment vertical="top" wrapText="1"/>
    </xf>
    <xf numFmtId="0" fontId="106" fillId="0" borderId="1" applyNumberFormat="0" applyFill="0" applyBorder="0" applyAlignment="0" applyProtection="0"/>
    <xf numFmtId="0" fontId="103" fillId="0" borderId="91" applyNumberFormat="0" applyFill="0" applyAlignment="0" applyProtection="0"/>
    <xf numFmtId="0" fontId="103" fillId="0" borderId="91" applyNumberFormat="0" applyFill="0" applyAlignment="0" applyProtection="0"/>
    <xf numFmtId="0" fontId="104" fillId="0" borderId="106" applyNumberFormat="0" applyFill="0" applyAlignment="0" applyProtection="0"/>
    <xf numFmtId="0" fontId="105" fillId="0" borderId="107" applyNumberFormat="0" applyFill="0" applyAlignment="0" applyProtection="0"/>
    <xf numFmtId="0" fontId="105" fillId="0" borderId="1" applyNumberFormat="0" applyFill="0" applyBorder="0" applyAlignment="0" applyProtection="0"/>
    <xf numFmtId="0" fontId="106" fillId="0" borderId="1" applyNumberFormat="0" applyFill="0" applyBorder="0" applyAlignment="0" applyProtection="0"/>
    <xf numFmtId="0" fontId="45" fillId="85" borderId="1" applyNumberFormat="0" applyBorder="0" applyAlignment="0" applyProtection="0"/>
    <xf numFmtId="0" fontId="45" fillId="86" borderId="1" applyNumberFormat="0" applyBorder="0" applyAlignment="0" applyProtection="0"/>
    <xf numFmtId="0" fontId="45" fillId="51" borderId="1" applyNumberFormat="0" applyBorder="0" applyAlignment="0" applyProtection="0"/>
    <xf numFmtId="0" fontId="45" fillId="82" borderId="1" applyNumberFormat="0" applyBorder="0" applyAlignment="0" applyProtection="0"/>
    <xf numFmtId="0" fontId="45" fillId="50" borderId="1" applyNumberFormat="0" applyBorder="0" applyAlignment="0" applyProtection="0"/>
    <xf numFmtId="0" fontId="45" fillId="54" borderId="1" applyNumberFormat="0" applyBorder="0" applyAlignment="0" applyProtection="0"/>
    <xf numFmtId="0" fontId="43" fillId="0" borderId="1" applyNumberFormat="0" applyFill="0" applyBorder="0" applyAlignment="0" applyProtection="0"/>
    <xf numFmtId="0" fontId="37" fillId="78" borderId="86" applyNumberFormat="0" applyAlignment="0" applyProtection="0"/>
    <xf numFmtId="0" fontId="11" fillId="0" borderId="1" applyNumberFormat="0" applyFill="0" applyBorder="0" applyAlignment="0" applyProtection="0"/>
    <xf numFmtId="0" fontId="11" fillId="0" borderId="1" applyNumberFormat="0" applyFill="0" applyBorder="0" applyProtection="0">
      <alignment vertical="top" wrapText="1"/>
    </xf>
    <xf numFmtId="0" fontId="11" fillId="0" borderId="1" applyNumberFormat="0" applyFill="0" applyBorder="0" applyAlignment="0" applyProtection="0"/>
    <xf numFmtId="0" fontId="11" fillId="0" borderId="1" applyNumberFormat="0" applyFill="0" applyBorder="0" applyProtection="0">
      <alignment vertical="top" wrapText="1"/>
    </xf>
    <xf numFmtId="0" fontId="106" fillId="0" borderId="1" applyNumberFormat="0" applyFill="0" applyBorder="0" applyAlignment="0" applyProtection="0"/>
    <xf numFmtId="0" fontId="30" fillId="0" borderId="1" applyNumberFormat="0" applyFill="0" applyBorder="0" applyProtection="0">
      <alignment vertical="top" wrapText="1"/>
    </xf>
    <xf numFmtId="0" fontId="44" fillId="0" borderId="87" applyNumberFormat="0" applyFill="0" applyAlignment="0" applyProtection="0"/>
    <xf numFmtId="0" fontId="44" fillId="0" borderId="96" applyNumberFormat="0" applyFill="0" applyProtection="0">
      <alignment vertical="top" wrapText="1"/>
    </xf>
    <xf numFmtId="0" fontId="100" fillId="0" borderId="1" applyNumberFormat="0" applyFill="0" applyBorder="0" applyAlignment="0" applyProtection="0"/>
    <xf numFmtId="0" fontId="56" fillId="0" borderId="1" applyNumberFormat="0" applyFill="0" applyBorder="0" applyProtection="0">
      <alignment vertical="top" wrapText="1"/>
    </xf>
    <xf numFmtId="0" fontId="42" fillId="0" borderId="1" applyNumberFormat="0" applyFill="0" applyBorder="0" applyAlignment="0" applyProtection="0"/>
    <xf numFmtId="0" fontId="67" fillId="0" borderId="1" applyNumberFormat="0" applyFill="0" applyBorder="0" applyProtection="0">
      <alignment vertical="top" wrapText="1"/>
    </xf>
    <xf numFmtId="0" fontId="38" fillId="87" borderId="93" applyNumberFormat="0" applyAlignment="0" applyProtection="0"/>
    <xf numFmtId="0" fontId="107" fillId="91" borderId="1" applyNumberFormat="0" applyBorder="0" applyAlignment="0" applyProtection="0"/>
    <xf numFmtId="0" fontId="107" fillId="92" borderId="1" applyNumberFormat="0" applyBorder="0" applyAlignment="0" applyProtection="0"/>
    <xf numFmtId="0" fontId="107" fillId="93" borderId="1" applyNumberFormat="0" applyBorder="0" applyAlignment="0" applyProtection="0"/>
    <xf numFmtId="0" fontId="107" fillId="94" borderId="1" applyNumberFormat="0" applyBorder="0" applyAlignment="0" applyProtection="0"/>
    <xf numFmtId="0" fontId="107" fillId="95" borderId="1" applyNumberFormat="0" applyBorder="0" applyAlignment="0" applyProtection="0"/>
    <xf numFmtId="0" fontId="107" fillId="96" borderId="1" applyNumberFormat="0" applyBorder="0" applyAlignment="0" applyProtection="0"/>
    <xf numFmtId="0" fontId="107" fillId="97" borderId="1" applyNumberFormat="0" applyBorder="0" applyAlignment="0" applyProtection="0"/>
    <xf numFmtId="0" fontId="107" fillId="98" borderId="1" applyNumberFormat="0" applyBorder="0" applyAlignment="0" applyProtection="0"/>
    <xf numFmtId="0" fontId="107" fillId="99" borderId="1" applyNumberFormat="0" applyBorder="0" applyAlignment="0" applyProtection="0"/>
    <xf numFmtId="0" fontId="107" fillId="94" borderId="1" applyNumberFormat="0" applyBorder="0" applyAlignment="0" applyProtection="0"/>
    <xf numFmtId="0" fontId="107" fillId="97" borderId="1" applyNumberFormat="0" applyBorder="0" applyAlignment="0" applyProtection="0"/>
    <xf numFmtId="0" fontId="107" fillId="100" borderId="1" applyNumberFormat="0" applyBorder="0" applyAlignment="0" applyProtection="0"/>
    <xf numFmtId="0" fontId="108" fillId="101" borderId="1" applyNumberFormat="0" applyBorder="0" applyAlignment="0" applyProtection="0"/>
    <xf numFmtId="0" fontId="108" fillId="98" borderId="1" applyNumberFormat="0" applyBorder="0" applyAlignment="0" applyProtection="0"/>
    <xf numFmtId="0" fontId="108" fillId="99" borderId="1" applyNumberFormat="0" applyBorder="0" applyAlignment="0" applyProtection="0"/>
    <xf numFmtId="0" fontId="108" fillId="102" borderId="1" applyNumberFormat="0" applyBorder="0" applyAlignment="0" applyProtection="0"/>
    <xf numFmtId="0" fontId="108" fillId="103" borderId="1" applyNumberFormat="0" applyBorder="0" applyAlignment="0" applyProtection="0"/>
    <xf numFmtId="0" fontId="108" fillId="104" borderId="1" applyNumberFormat="0" applyBorder="0" applyAlignment="0" applyProtection="0"/>
    <xf numFmtId="0" fontId="108" fillId="105" borderId="1" applyNumberFormat="0" applyBorder="0" applyAlignment="0" applyProtection="0"/>
    <xf numFmtId="0" fontId="108" fillId="106" borderId="1" applyNumberFormat="0" applyBorder="0" applyAlignment="0" applyProtection="0"/>
    <xf numFmtId="0" fontId="108" fillId="107" borderId="1" applyNumberFormat="0" applyBorder="0" applyAlignment="0" applyProtection="0"/>
    <xf numFmtId="0" fontId="108" fillId="102" borderId="1" applyNumberFormat="0" applyBorder="0" applyAlignment="0" applyProtection="0"/>
    <xf numFmtId="0" fontId="108" fillId="103" borderId="1" applyNumberFormat="0" applyBorder="0" applyAlignment="0" applyProtection="0"/>
    <xf numFmtId="0" fontId="108" fillId="108" borderId="1" applyNumberFormat="0" applyBorder="0" applyAlignment="0" applyProtection="0"/>
    <xf numFmtId="0" fontId="109" fillId="92" borderId="1" applyNumberFormat="0" applyBorder="0" applyAlignment="0" applyProtection="0"/>
    <xf numFmtId="0" fontId="110" fillId="109" borderId="86" applyNumberFormat="0" applyAlignment="0" applyProtection="0"/>
    <xf numFmtId="0" fontId="111" fillId="110" borderId="88" applyNumberFormat="0" applyAlignment="0" applyProtection="0"/>
    <xf numFmtId="0" fontId="112" fillId="0" borderId="1" applyNumberFormat="0" applyFill="0" applyBorder="0" applyAlignment="0" applyProtection="0"/>
    <xf numFmtId="0" fontId="113" fillId="93" borderId="1" applyNumberFormat="0" applyBorder="0" applyAlignment="0" applyProtection="0"/>
    <xf numFmtId="0" fontId="114" fillId="0" borderId="1">
      <alignment horizontal="center"/>
    </xf>
    <xf numFmtId="0" fontId="115" fillId="0" borderId="91" applyNumberFormat="0" applyFill="0" applyAlignment="0" applyProtection="0"/>
    <xf numFmtId="0" fontId="116" fillId="0" borderId="106" applyNumberFormat="0" applyFill="0" applyAlignment="0" applyProtection="0"/>
    <xf numFmtId="0" fontId="117" fillId="0" borderId="107" applyNumberFormat="0" applyFill="0" applyAlignment="0" applyProtection="0"/>
    <xf numFmtId="0" fontId="117" fillId="0" borderId="1" applyNumberFormat="0" applyFill="0" applyBorder="0" applyAlignment="0" applyProtection="0"/>
    <xf numFmtId="0" fontId="114" fillId="0" borderId="1">
      <alignment horizontal="center" textRotation="90"/>
    </xf>
    <xf numFmtId="0" fontId="118" fillId="96" borderId="86" applyNumberFormat="0" applyAlignment="0" applyProtection="0"/>
    <xf numFmtId="0" fontId="119" fillId="0" borderId="89" applyNumberFormat="0" applyFill="0" applyAlignment="0" applyProtection="0"/>
    <xf numFmtId="0" fontId="120" fillId="111" borderId="1" applyNumberFormat="0" applyBorder="0" applyAlignment="0" applyProtection="0"/>
    <xf numFmtId="0" fontId="121" fillId="0" borderId="1"/>
    <xf numFmtId="0" fontId="13" fillId="112" borderId="90" applyNumberFormat="0" applyFont="0" applyAlignment="0" applyProtection="0"/>
    <xf numFmtId="0" fontId="122" fillId="109" borderId="93" applyNumberFormat="0" applyAlignment="0" applyProtection="0"/>
    <xf numFmtId="0" fontId="123" fillId="0" borderId="1"/>
    <xf numFmtId="165" fontId="123" fillId="0" borderId="1"/>
    <xf numFmtId="0" fontId="124" fillId="0" borderId="1" applyNumberFormat="0" applyFill="0" applyBorder="0" applyAlignment="0" applyProtection="0"/>
    <xf numFmtId="0" fontId="125" fillId="0" borderId="87" applyNumberFormat="0" applyFill="0" applyAlignment="0" applyProtection="0"/>
    <xf numFmtId="0" fontId="126" fillId="0" borderId="1" applyNumberFormat="0" applyFill="0" applyBorder="0" applyAlignment="0" applyProtection="0"/>
    <xf numFmtId="0" fontId="11" fillId="0" borderId="1"/>
    <xf numFmtId="0" fontId="2" fillId="0" borderId="1"/>
    <xf numFmtId="0" fontId="94" fillId="0" borderId="1" applyNumberFormat="0" applyFill="0" applyBorder="0" applyProtection="0"/>
    <xf numFmtId="0" fontId="98" fillId="0" borderId="1"/>
    <xf numFmtId="0" fontId="94" fillId="0" borderId="1" applyNumberFormat="0" applyFill="0" applyBorder="0" applyProtection="0"/>
    <xf numFmtId="0" fontId="121" fillId="0" borderId="1"/>
    <xf numFmtId="0" fontId="11" fillId="0" borderId="1"/>
    <xf numFmtId="0" fontId="46" fillId="0" borderId="1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9" fillId="41" borderId="1" applyNumberFormat="0" applyBorder="0" applyProtection="0">
      <alignment vertical="top" wrapText="1"/>
    </xf>
    <xf numFmtId="0" fontId="29" fillId="42" borderId="1" applyNumberFormat="0" applyBorder="0" applyProtection="0">
      <alignment vertical="top" wrapText="1"/>
    </xf>
    <xf numFmtId="0" fontId="29" fillId="43" borderId="1" applyNumberFormat="0" applyBorder="0" applyProtection="0">
      <alignment vertical="top" wrapText="1"/>
    </xf>
    <xf numFmtId="0" fontId="29" fillId="44" borderId="1" applyNumberFormat="0" applyBorder="0" applyProtection="0">
      <alignment vertical="top" wrapText="1"/>
    </xf>
    <xf numFmtId="0" fontId="29" fillId="45" borderId="1" applyNumberFormat="0" applyBorder="0" applyProtection="0">
      <alignment vertical="top" wrapText="1"/>
    </xf>
    <xf numFmtId="0" fontId="29" fillId="46" borderId="1" applyNumberFormat="0" applyBorder="0" applyProtection="0">
      <alignment vertical="top" wrapText="1"/>
    </xf>
    <xf numFmtId="0" fontId="29" fillId="47" borderId="1" applyNumberFormat="0" applyBorder="0" applyProtection="0">
      <alignment vertical="top" wrapText="1"/>
    </xf>
    <xf numFmtId="0" fontId="29" fillId="42" borderId="1" applyNumberFormat="0" applyBorder="0" applyProtection="0">
      <alignment vertical="top" wrapText="1"/>
    </xf>
    <xf numFmtId="0" fontId="29" fillId="48" borderId="1" applyNumberFormat="0" applyBorder="0" applyProtection="0">
      <alignment vertical="top" wrapText="1"/>
    </xf>
    <xf numFmtId="0" fontId="29" fillId="49" borderId="1" applyNumberFormat="0" applyBorder="0" applyProtection="0">
      <alignment vertical="top" wrapText="1"/>
    </xf>
    <xf numFmtId="0" fontId="29" fillId="47" borderId="1" applyNumberFormat="0" applyBorder="0" applyProtection="0">
      <alignment vertical="top" wrapText="1"/>
    </xf>
    <xf numFmtId="0" fontId="29" fillId="49" borderId="1" applyNumberFormat="0" applyBorder="0" applyProtection="0">
      <alignment vertical="top" wrapText="1"/>
    </xf>
    <xf numFmtId="0" fontId="11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11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97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9" fillId="41" borderId="1" applyNumberFormat="0" applyBorder="0" applyProtection="0">
      <alignment vertical="top" wrapText="1"/>
    </xf>
    <xf numFmtId="0" fontId="29" fillId="45" borderId="1" applyNumberFormat="0" applyBorder="0" applyProtection="0">
      <alignment vertical="top" wrapText="1"/>
    </xf>
    <xf numFmtId="0" fontId="29" fillId="42" borderId="1" applyNumberFormat="0" applyBorder="0" applyProtection="0">
      <alignment vertical="top" wrapText="1"/>
    </xf>
    <xf numFmtId="0" fontId="29" fillId="44" borderId="1" applyNumberFormat="0" applyBorder="0" applyProtection="0">
      <alignment vertical="top" wrapText="1"/>
    </xf>
    <xf numFmtId="0" fontId="29" fillId="43" borderId="1" applyNumberFormat="0" applyBorder="0" applyProtection="0">
      <alignment vertical="top" wrapText="1"/>
    </xf>
    <xf numFmtId="0" fontId="2" fillId="16" borderId="84" applyNumberFormat="0" applyFont="0" applyAlignment="0" applyProtection="0"/>
    <xf numFmtId="0" fontId="29" fillId="49" borderId="1" applyNumberFormat="0" applyBorder="0" applyProtection="0">
      <alignment vertical="top" wrapText="1"/>
    </xf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9" fillId="46" borderId="1" applyNumberFormat="0" applyBorder="0" applyAlignment="0" applyProtection="0"/>
    <xf numFmtId="0" fontId="29" fillId="78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9" fillId="76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9" fillId="77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9" fillId="58" borderId="1" applyNumberFormat="0" applyBorder="0" applyAlignment="0" applyProtection="0"/>
    <xf numFmtId="0" fontId="29" fillId="46" borderId="1" applyNumberFormat="0" applyBorder="0" applyProtection="0">
      <alignment vertical="top" wrapText="1"/>
    </xf>
    <xf numFmtId="0" fontId="29" fillId="42" borderId="1" applyNumberFormat="0" applyBorder="0" applyProtection="0">
      <alignment vertical="top" wrapText="1"/>
    </xf>
    <xf numFmtId="0" fontId="29" fillId="47" borderId="1" applyNumberFormat="0" applyBorder="0" applyProtection="0">
      <alignment vertical="top" wrapText="1"/>
    </xf>
    <xf numFmtId="0" fontId="29" fillId="75" borderId="1" applyNumberFormat="0" applyBorder="0" applyAlignment="0" applyProtection="0"/>
    <xf numFmtId="0" fontId="29" fillId="47" borderId="1" applyNumberFormat="0" applyBorder="0" applyProtection="0">
      <alignment vertical="top" wrapText="1"/>
    </xf>
    <xf numFmtId="0" fontId="29" fillId="48" borderId="1" applyNumberFormat="0" applyBorder="0" applyProtection="0">
      <alignment vertical="top" wrapText="1"/>
    </xf>
    <xf numFmtId="0" fontId="29" fillId="49" borderId="1" applyNumberFormat="0" applyBorder="0" applyProtection="0">
      <alignment vertical="top" wrapText="1"/>
    </xf>
    <xf numFmtId="0" fontId="29" fillId="47" borderId="1" applyNumberFormat="0" applyBorder="0" applyAlignment="0" applyProtection="0"/>
    <xf numFmtId="0" fontId="29" fillId="79" borderId="1" applyNumberFormat="0" applyBorder="0" applyAlignment="0" applyProtection="0"/>
    <xf numFmtId="0" fontId="29" fillId="80" borderId="1" applyNumberFormat="0" applyBorder="0" applyAlignment="0" applyProtection="0"/>
    <xf numFmtId="0" fontId="29" fillId="76" borderId="1" applyNumberFormat="0" applyBorder="0" applyAlignment="0" applyProtection="0"/>
    <xf numFmtId="0" fontId="29" fillId="47" borderId="1" applyNumberFormat="0" applyBorder="0" applyAlignment="0" applyProtection="0"/>
    <xf numFmtId="0" fontId="29" fillId="56" borderId="1" applyNumberFormat="0" applyBorder="0" applyAlignment="0" applyProtection="0"/>
    <xf numFmtId="0" fontId="29" fillId="0" borderId="1"/>
    <xf numFmtId="0" fontId="94" fillId="0" borderId="1" applyNumberFormat="0" applyFill="0" applyBorder="0" applyProtection="0"/>
    <xf numFmtId="0" fontId="94" fillId="0" borderId="1" applyNumberFormat="0" applyFill="0" applyBorder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4" borderId="1" applyNumberFormat="0" applyBorder="0" applyAlignment="0" applyProtection="0"/>
    <xf numFmtId="0" fontId="2" fillId="35" borderId="1" applyNumberFormat="0" applyBorder="0" applyAlignment="0" applyProtection="0"/>
    <xf numFmtId="0" fontId="2" fillId="38" borderId="1" applyNumberFormat="0" applyBorder="0" applyAlignment="0" applyProtection="0"/>
    <xf numFmtId="0" fontId="2" fillId="39" borderId="1" applyNumberFormat="0" applyBorder="0" applyAlignment="0" applyProtection="0"/>
    <xf numFmtId="0" fontId="2" fillId="0" borderId="1"/>
    <xf numFmtId="0" fontId="2" fillId="16" borderId="84" applyNumberFormat="0" applyFont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13" fillId="0" borderId="1"/>
    <xf numFmtId="0" fontId="2" fillId="0" borderId="1"/>
    <xf numFmtId="0" fontId="2" fillId="18" borderId="1" applyNumberFormat="0" applyBorder="0" applyAlignment="0" applyProtection="0"/>
    <xf numFmtId="0" fontId="2" fillId="22" borderId="1" applyNumberFormat="0" applyBorder="0" applyAlignment="0" applyProtection="0"/>
    <xf numFmtId="0" fontId="2" fillId="26" borderId="1" applyNumberFormat="0" applyBorder="0" applyAlignment="0" applyProtection="0"/>
    <xf numFmtId="0" fontId="2" fillId="30" borderId="1" applyNumberFormat="0" applyBorder="0" applyAlignment="0" applyProtection="0"/>
    <xf numFmtId="0" fontId="2" fillId="34" borderId="1" applyNumberFormat="0" applyBorder="0" applyAlignment="0" applyProtection="0"/>
    <xf numFmtId="0" fontId="2" fillId="38" borderId="1" applyNumberFormat="0" applyBorder="0" applyAlignment="0" applyProtection="0"/>
    <xf numFmtId="0" fontId="2" fillId="19" borderId="1" applyNumberFormat="0" applyBorder="0" applyAlignment="0" applyProtection="0"/>
    <xf numFmtId="0" fontId="2" fillId="23" borderId="1" applyNumberFormat="0" applyBorder="0" applyAlignment="0" applyProtection="0"/>
    <xf numFmtId="0" fontId="2" fillId="27" borderId="1" applyNumberFormat="0" applyBorder="0" applyAlignment="0" applyProtection="0"/>
    <xf numFmtId="0" fontId="2" fillId="31" borderId="1" applyNumberFormat="0" applyBorder="0" applyAlignment="0" applyProtection="0"/>
    <xf numFmtId="0" fontId="2" fillId="35" borderId="1" applyNumberFormat="0" applyBorder="0" applyAlignment="0" applyProtection="0"/>
    <xf numFmtId="0" fontId="2" fillId="39" borderId="1" applyNumberFormat="0" applyBorder="0" applyAlignment="0" applyProtection="0"/>
    <xf numFmtId="0" fontId="2" fillId="20" borderId="1" applyNumberFormat="0" applyBorder="0" applyAlignment="0" applyProtection="0"/>
    <xf numFmtId="0" fontId="2" fillId="24" borderId="1" applyNumberFormat="0" applyBorder="0" applyAlignment="0" applyProtection="0"/>
    <xf numFmtId="0" fontId="2" fillId="28" borderId="1" applyNumberFormat="0" applyBorder="0" applyAlignment="0" applyProtection="0"/>
    <xf numFmtId="0" fontId="2" fillId="32" borderId="1" applyNumberFormat="0" applyBorder="0" applyAlignment="0" applyProtection="0"/>
    <xf numFmtId="0" fontId="2" fillId="36" borderId="1" applyNumberFormat="0" applyBorder="0" applyAlignment="0" applyProtection="0"/>
    <xf numFmtId="0" fontId="2" fillId="40" borderId="1" applyNumberFormat="0" applyBorder="0" applyAlignment="0" applyProtection="0"/>
    <xf numFmtId="0" fontId="23" fillId="14" borderId="80" applyNumberFormat="0" applyAlignment="0" applyProtection="0"/>
    <xf numFmtId="0" fontId="19" fillId="11" borderId="1" applyNumberFormat="0" applyBorder="0" applyAlignment="0" applyProtection="0"/>
    <xf numFmtId="0" fontId="18" fillId="10" borderId="1" applyNumberFormat="0" applyBorder="0" applyAlignment="0" applyProtection="0"/>
    <xf numFmtId="0" fontId="12" fillId="0" borderId="85" applyNumberFormat="0" applyFill="0" applyAlignment="0" applyProtection="0"/>
    <xf numFmtId="0" fontId="25" fillId="15" borderId="83" applyNumberFormat="0" applyAlignment="0" applyProtection="0"/>
    <xf numFmtId="0" fontId="24" fillId="0" borderId="82" applyNumberFormat="0" applyFill="0" applyAlignment="0" applyProtection="0"/>
    <xf numFmtId="0" fontId="2" fillId="16" borderId="84" applyNumberFormat="0" applyFont="0" applyAlignment="0" applyProtection="0"/>
    <xf numFmtId="0" fontId="20" fillId="12" borderId="1" applyNumberFormat="0" applyBorder="0" applyAlignment="0" applyProtection="0"/>
    <xf numFmtId="0" fontId="15" fillId="0" borderId="77" applyNumberFormat="0" applyFill="0" applyAlignment="0" applyProtection="0"/>
    <xf numFmtId="0" fontId="16" fillId="0" borderId="78" applyNumberFormat="0" applyFill="0" applyAlignment="0" applyProtection="0"/>
    <xf numFmtId="0" fontId="17" fillId="0" borderId="79" applyNumberFormat="0" applyFill="0" applyAlignment="0" applyProtection="0"/>
    <xf numFmtId="0" fontId="17" fillId="0" borderId="1" applyNumberFormat="0" applyFill="0" applyBorder="0" applyAlignment="0" applyProtection="0"/>
    <xf numFmtId="0" fontId="28" fillId="17" borderId="1" applyNumberFormat="0" applyBorder="0" applyAlignment="0" applyProtection="0"/>
    <xf numFmtId="0" fontId="28" fillId="21" borderId="1" applyNumberFormat="0" applyBorder="0" applyAlignment="0" applyProtection="0"/>
    <xf numFmtId="0" fontId="28" fillId="25" borderId="1" applyNumberFormat="0" applyBorder="0" applyAlignment="0" applyProtection="0"/>
    <xf numFmtId="0" fontId="28" fillId="29" borderId="1" applyNumberFormat="0" applyBorder="0" applyAlignment="0" applyProtection="0"/>
    <xf numFmtId="0" fontId="28" fillId="33" borderId="1" applyNumberFormat="0" applyBorder="0" applyAlignment="0" applyProtection="0"/>
    <xf numFmtId="0" fontId="28" fillId="37" borderId="1" applyNumberFormat="0" applyBorder="0" applyAlignment="0" applyProtection="0"/>
    <xf numFmtId="0" fontId="27" fillId="0" borderId="1" applyNumberFormat="0" applyFill="0" applyBorder="0" applyAlignment="0" applyProtection="0"/>
    <xf numFmtId="0" fontId="22" fillId="14" borderId="81" applyNumberFormat="0" applyAlignment="0" applyProtection="0"/>
    <xf numFmtId="0" fontId="14" fillId="0" borderId="1" applyNumberFormat="0" applyFill="0" applyBorder="0" applyAlignment="0" applyProtection="0"/>
  </cellStyleXfs>
  <cellXfs count="6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32" xfId="0" applyFont="1" applyBorder="1" applyAlignment="1">
      <alignment horizontal="center"/>
    </xf>
    <xf numFmtId="0" fontId="3" fillId="0" borderId="32" xfId="0" applyFont="1" applyBorder="1"/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0" fontId="4" fillId="6" borderId="7" xfId="0" applyFont="1" applyFill="1" applyBorder="1" applyAlignment="1">
      <alignment horizontal="center"/>
    </xf>
    <xf numFmtId="1" fontId="4" fillId="6" borderId="2" xfId="0" applyNumberFormat="1" applyFont="1" applyFill="1" applyBorder="1" applyAlignment="1">
      <alignment horizontal="left" wrapText="1"/>
    </xf>
    <xf numFmtId="0" fontId="3" fillId="0" borderId="29" xfId="0" applyFont="1" applyBorder="1"/>
    <xf numFmtId="0" fontId="3" fillId="0" borderId="29" xfId="0" applyFont="1" applyBorder="1" applyAlignment="1">
      <alignment horizontal="center"/>
    </xf>
    <xf numFmtId="0" fontId="3" fillId="0" borderId="31" xfId="0" applyFont="1" applyBorder="1"/>
    <xf numFmtId="0" fontId="3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4" fillId="7" borderId="1" xfId="0" applyFont="1" applyFill="1" applyBorder="1"/>
    <xf numFmtId="0" fontId="3" fillId="0" borderId="22" xfId="0" applyFont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0" fontId="4" fillId="6" borderId="1" xfId="0" applyFont="1" applyFill="1" applyBorder="1"/>
    <xf numFmtId="1" fontId="4" fillId="6" borderId="1" xfId="0" applyNumberFormat="1" applyFont="1" applyFill="1" applyBorder="1"/>
    <xf numFmtId="0" fontId="5" fillId="0" borderId="22" xfId="0" applyFont="1" applyBorder="1" applyAlignment="1">
      <alignment horizontal="right"/>
    </xf>
    <xf numFmtId="0" fontId="3" fillId="0" borderId="3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4" xfId="0" applyFont="1" applyBorder="1"/>
    <xf numFmtId="0" fontId="3" fillId="0" borderId="5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6" xfId="0" applyFont="1" applyBorder="1"/>
    <xf numFmtId="0" fontId="3" fillId="0" borderId="28" xfId="0" applyFont="1" applyBorder="1"/>
    <xf numFmtId="0" fontId="3" fillId="0" borderId="39" xfId="0" applyFont="1" applyBorder="1"/>
    <xf numFmtId="0" fontId="3" fillId="0" borderId="38" xfId="0" applyFont="1" applyBorder="1"/>
    <xf numFmtId="0" fontId="11" fillId="0" borderId="31" xfId="0" applyFont="1" applyBorder="1"/>
    <xf numFmtId="0" fontId="3" fillId="0" borderId="58" xfId="0" applyFont="1" applyBorder="1"/>
    <xf numFmtId="0" fontId="3" fillId="0" borderId="61" xfId="0" applyFont="1" applyBorder="1"/>
    <xf numFmtId="14" fontId="3" fillId="7" borderId="1" xfId="0" applyNumberFormat="1" applyFont="1" applyFill="1" applyBorder="1" applyAlignment="1">
      <alignment horizontal="right"/>
    </xf>
    <xf numFmtId="0" fontId="3" fillId="0" borderId="34" xfId="0" applyFont="1" applyBorder="1" applyAlignment="1">
      <alignment horizontal="center"/>
    </xf>
    <xf numFmtId="0" fontId="3" fillId="0" borderId="34" xfId="0" applyFont="1" applyBorder="1"/>
    <xf numFmtId="0" fontId="3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0" xfId="0" applyFont="1" applyBorder="1"/>
    <xf numFmtId="0" fontId="3" fillId="0" borderId="33" xfId="0" applyFont="1" applyBorder="1"/>
    <xf numFmtId="0" fontId="3" fillId="0" borderId="36" xfId="0" applyFont="1" applyBorder="1"/>
    <xf numFmtId="0" fontId="11" fillId="0" borderId="36" xfId="0" applyFont="1" applyBorder="1"/>
    <xf numFmtId="0" fontId="11" fillId="0" borderId="29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49" xfId="0" applyFont="1" applyBorder="1"/>
    <xf numFmtId="0" fontId="3" fillId="0" borderId="37" xfId="0" applyFont="1" applyBorder="1"/>
    <xf numFmtId="0" fontId="11" fillId="0" borderId="22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1" fillId="0" borderId="22" xfId="0" applyFont="1" applyBorder="1"/>
    <xf numFmtId="0" fontId="11" fillId="0" borderId="2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3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23" xfId="0" applyFont="1" applyBorder="1" applyAlignment="1">
      <alignment horizontal="right"/>
    </xf>
    <xf numFmtId="0" fontId="4" fillId="7" borderId="7" xfId="0" applyFont="1" applyFill="1" applyBorder="1"/>
    <xf numFmtId="0" fontId="4" fillId="7" borderId="7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3" fillId="0" borderId="72" xfId="0" applyFont="1" applyBorder="1"/>
    <xf numFmtId="0" fontId="3" fillId="0" borderId="24" xfId="0" applyFont="1" applyBorder="1" applyAlignment="1">
      <alignment horizontal="right" vertical="center"/>
    </xf>
    <xf numFmtId="0" fontId="3" fillId="0" borderId="60" xfId="0" applyFont="1" applyBorder="1"/>
    <xf numFmtId="0" fontId="11" fillId="0" borderId="39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3" fillId="0" borderId="41" xfId="0" applyFont="1" applyBorder="1"/>
    <xf numFmtId="0" fontId="3" fillId="0" borderId="31" xfId="0" applyFont="1" applyBorder="1" applyAlignment="1">
      <alignment horizontal="center" wrapText="1"/>
    </xf>
    <xf numFmtId="0" fontId="3" fillId="0" borderId="73" xfId="0" applyFont="1" applyBorder="1" applyAlignment="1">
      <alignment horizontal="center"/>
    </xf>
    <xf numFmtId="0" fontId="4" fillId="0" borderId="72" xfId="0" applyFont="1" applyBorder="1" applyAlignment="1">
      <alignment horizontal="center"/>
    </xf>
    <xf numFmtId="0" fontId="4" fillId="7" borderId="0" xfId="0" applyFont="1" applyFill="1"/>
    <xf numFmtId="1" fontId="4" fillId="8" borderId="19" xfId="0" applyNumberFormat="1" applyFont="1" applyFill="1" applyBorder="1" applyAlignment="1">
      <alignment horizontal="center"/>
    </xf>
    <xf numFmtId="1" fontId="4" fillId="8" borderId="15" xfId="0" applyNumberFormat="1" applyFont="1" applyFill="1" applyBorder="1" applyAlignment="1">
      <alignment horizontal="center"/>
    </xf>
    <xf numFmtId="1" fontId="4" fillId="9" borderId="20" xfId="0" applyNumberFormat="1" applyFont="1" applyFill="1" applyBorder="1" applyAlignment="1">
      <alignment horizontal="center"/>
    </xf>
    <xf numFmtId="1" fontId="4" fillId="9" borderId="15" xfId="0" applyNumberFormat="1" applyFont="1" applyFill="1" applyBorder="1" applyAlignment="1">
      <alignment horizontal="center"/>
    </xf>
    <xf numFmtId="0" fontId="3" fillId="0" borderId="39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right"/>
    </xf>
    <xf numFmtId="0" fontId="3" fillId="0" borderId="25" xfId="0" applyFont="1" applyBorder="1"/>
    <xf numFmtId="0" fontId="10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34" xfId="0" applyFont="1" applyBorder="1" applyAlignment="1">
      <alignment horizontal="center"/>
    </xf>
    <xf numFmtId="0" fontId="26" fillId="0" borderId="0" xfId="0" applyFont="1"/>
    <xf numFmtId="0" fontId="10" fillId="0" borderId="23" xfId="0" applyFont="1" applyBorder="1" applyAlignment="1">
      <alignment horizontal="center"/>
    </xf>
    <xf numFmtId="0" fontId="127" fillId="0" borderId="0" xfId="0" applyFont="1"/>
    <xf numFmtId="0" fontId="128" fillId="0" borderId="0" xfId="0" applyFont="1"/>
    <xf numFmtId="0" fontId="128" fillId="0" borderId="0" xfId="0" applyFont="1" applyAlignment="1">
      <alignment horizontal="left"/>
    </xf>
    <xf numFmtId="0" fontId="128" fillId="120" borderId="12" xfId="0" applyFont="1" applyFill="1" applyBorder="1" applyAlignment="1">
      <alignment horizontal="center"/>
    </xf>
    <xf numFmtId="0" fontId="128" fillId="120" borderId="71" xfId="0" applyFont="1" applyFill="1" applyBorder="1" applyAlignment="1">
      <alignment horizontal="center"/>
    </xf>
    <xf numFmtId="0" fontId="128" fillId="120" borderId="67" xfId="0" applyFont="1" applyFill="1" applyBorder="1" applyAlignment="1">
      <alignment horizontal="center" wrapText="1"/>
    </xf>
    <xf numFmtId="0" fontId="129" fillId="120" borderId="73" xfId="0" applyFont="1" applyFill="1" applyBorder="1" applyAlignment="1">
      <alignment horizontal="center" wrapText="1"/>
    </xf>
    <xf numFmtId="0" fontId="129" fillId="120" borderId="71" xfId="0" applyFont="1" applyFill="1" applyBorder="1" applyAlignment="1">
      <alignment horizontal="center" wrapText="1"/>
    </xf>
    <xf numFmtId="167" fontId="129" fillId="120" borderId="67" xfId="0" applyNumberFormat="1" applyFont="1" applyFill="1" applyBorder="1" applyAlignment="1">
      <alignment horizontal="center" wrapText="1"/>
    </xf>
    <xf numFmtId="0" fontId="129" fillId="9" borderId="12" xfId="0" applyFont="1" applyFill="1" applyBorder="1" applyAlignment="1">
      <alignment horizontal="center"/>
    </xf>
    <xf numFmtId="0" fontId="129" fillId="9" borderId="67" xfId="0" applyFont="1" applyFill="1" applyBorder="1" applyAlignment="1">
      <alignment horizontal="center" wrapText="1"/>
    </xf>
    <xf numFmtId="0" fontId="129" fillId="9" borderId="114" xfId="0" applyFont="1" applyFill="1" applyBorder="1" applyAlignment="1">
      <alignment horizontal="center"/>
    </xf>
    <xf numFmtId="0" fontId="129" fillId="9" borderId="73" xfId="0" applyFont="1" applyFill="1" applyBorder="1" applyAlignment="1">
      <alignment horizontal="center" wrapText="1"/>
    </xf>
    <xf numFmtId="0" fontId="129" fillId="9" borderId="71" xfId="0" applyFont="1" applyFill="1" applyBorder="1" applyAlignment="1">
      <alignment horizontal="center" wrapText="1"/>
    </xf>
    <xf numFmtId="167" fontId="129" fillId="9" borderId="73" xfId="0" applyNumberFormat="1" applyFont="1" applyFill="1" applyBorder="1" applyAlignment="1">
      <alignment horizontal="center" wrapText="1"/>
    </xf>
    <xf numFmtId="167" fontId="129" fillId="113" borderId="12" xfId="0" applyNumberFormat="1" applyFont="1" applyFill="1" applyBorder="1" applyAlignment="1">
      <alignment horizontal="center" wrapText="1"/>
    </xf>
    <xf numFmtId="167" fontId="129" fillId="113" borderId="73" xfId="0" applyNumberFormat="1" applyFont="1" applyFill="1" applyBorder="1" applyAlignment="1">
      <alignment horizontal="center" wrapText="1"/>
    </xf>
    <xf numFmtId="0" fontId="129" fillId="113" borderId="71" xfId="0" applyFont="1" applyFill="1" applyBorder="1" applyAlignment="1">
      <alignment horizontal="center" wrapText="1"/>
    </xf>
    <xf numFmtId="0" fontId="129" fillId="113" borderId="73" xfId="0" applyFont="1" applyFill="1" applyBorder="1" applyAlignment="1">
      <alignment horizontal="center" wrapText="1"/>
    </xf>
    <xf numFmtId="0" fontId="10" fillId="0" borderId="22" xfId="0" applyFont="1" applyBorder="1" applyAlignment="1">
      <alignment horizontal="left" vertical="center"/>
    </xf>
    <xf numFmtId="1" fontId="128" fillId="120" borderId="59" xfId="0" applyNumberFormat="1" applyFont="1" applyFill="1" applyBorder="1" applyAlignment="1">
      <alignment horizontal="center"/>
    </xf>
    <xf numFmtId="1" fontId="128" fillId="9" borderId="50" xfId="0" applyNumberFormat="1" applyFont="1" applyFill="1" applyBorder="1" applyAlignment="1">
      <alignment horizontal="center"/>
    </xf>
    <xf numFmtId="1" fontId="128" fillId="113" borderId="50" xfId="0" applyNumberFormat="1" applyFont="1" applyFill="1" applyBorder="1" applyAlignment="1">
      <alignment horizontal="center"/>
    </xf>
    <xf numFmtId="1" fontId="128" fillId="114" borderId="31" xfId="0" applyNumberFormat="1" applyFont="1" applyFill="1" applyBorder="1" applyAlignment="1">
      <alignment horizontal="center"/>
    </xf>
    <xf numFmtId="1" fontId="128" fillId="121" borderId="15" xfId="0" applyNumberFormat="1" applyFont="1" applyFill="1" applyBorder="1"/>
    <xf numFmtId="14" fontId="0" fillId="0" borderId="0" xfId="0" applyNumberFormat="1"/>
    <xf numFmtId="0" fontId="10" fillId="0" borderId="0" xfId="0" applyFont="1" applyAlignment="1">
      <alignment horizontal="left"/>
    </xf>
    <xf numFmtId="1" fontId="128" fillId="120" borderId="27" xfId="0" applyNumberFormat="1" applyFont="1" applyFill="1" applyBorder="1" applyAlignment="1">
      <alignment horizontal="center"/>
    </xf>
    <xf numFmtId="1" fontId="128" fillId="9" borderId="31" xfId="0" applyNumberFormat="1" applyFont="1" applyFill="1" applyBorder="1" applyAlignment="1">
      <alignment horizontal="center"/>
    </xf>
    <xf numFmtId="1" fontId="0" fillId="0" borderId="0" xfId="0" applyNumberFormat="1"/>
    <xf numFmtId="1" fontId="128" fillId="114" borderId="58" xfId="0" applyNumberFormat="1" applyFont="1" applyFill="1" applyBorder="1" applyAlignment="1">
      <alignment horizontal="center"/>
    </xf>
    <xf numFmtId="1" fontId="130" fillId="120" borderId="116" xfId="0" applyNumberFormat="1" applyFont="1" applyFill="1" applyBorder="1" applyAlignment="1">
      <alignment horizontal="center"/>
    </xf>
    <xf numFmtId="1" fontId="130" fillId="9" borderId="116" xfId="0" applyNumberFormat="1" applyFont="1" applyFill="1" applyBorder="1" applyAlignment="1">
      <alignment horizontal="center"/>
    </xf>
    <xf numFmtId="1" fontId="128" fillId="121" borderId="68" xfId="0" applyNumberFormat="1" applyFont="1" applyFill="1" applyBorder="1"/>
    <xf numFmtId="1" fontId="128" fillId="120" borderId="71" xfId="0" applyNumberFormat="1" applyFont="1" applyFill="1" applyBorder="1" applyAlignment="1">
      <alignment horizontal="center"/>
    </xf>
    <xf numFmtId="1" fontId="128" fillId="9" borderId="71" xfId="0" applyNumberFormat="1" applyFont="1" applyFill="1" applyBorder="1" applyAlignment="1">
      <alignment horizontal="center"/>
    </xf>
    <xf numFmtId="1" fontId="128" fillId="113" borderId="71" xfId="0" applyNumberFormat="1" applyFont="1" applyFill="1" applyBorder="1" applyAlignment="1">
      <alignment horizontal="center"/>
    </xf>
    <xf numFmtId="1" fontId="128" fillId="113" borderId="10" xfId="0" applyNumberFormat="1" applyFont="1" applyFill="1" applyBorder="1" applyAlignment="1">
      <alignment horizontal="center"/>
    </xf>
    <xf numFmtId="1" fontId="128" fillId="114" borderId="71" xfId="0" applyNumberFormat="1" applyFont="1" applyFill="1" applyBorder="1" applyAlignment="1">
      <alignment horizontal="center"/>
    </xf>
    <xf numFmtId="1" fontId="128" fillId="121" borderId="10" xfId="0" applyNumberFormat="1" applyFont="1" applyFill="1" applyBorder="1"/>
    <xf numFmtId="0" fontId="10" fillId="0" borderId="0" xfId="0" applyFont="1"/>
    <xf numFmtId="0" fontId="128" fillId="0" borderId="0" xfId="0" applyFont="1" applyAlignment="1">
      <alignment horizontal="center"/>
    </xf>
    <xf numFmtId="4" fontId="10" fillId="0" borderId="0" xfId="0" applyNumberFormat="1" applyFont="1"/>
    <xf numFmtId="4" fontId="0" fillId="0" borderId="0" xfId="0" applyNumberFormat="1"/>
    <xf numFmtId="0" fontId="128" fillId="92" borderId="33" xfId="0" applyFont="1" applyFill="1" applyBorder="1" applyAlignment="1">
      <alignment horizontal="center"/>
    </xf>
    <xf numFmtId="0" fontId="128" fillId="92" borderId="34" xfId="0" applyFont="1" applyFill="1" applyBorder="1" applyAlignment="1">
      <alignment horizontal="center"/>
    </xf>
    <xf numFmtId="168" fontId="128" fillId="92" borderId="35" xfId="0" applyNumberFormat="1" applyFont="1" applyFill="1" applyBorder="1" applyAlignment="1">
      <alignment horizontal="center" wrapText="1"/>
    </xf>
    <xf numFmtId="0" fontId="128" fillId="92" borderId="33" xfId="0" applyFont="1" applyFill="1" applyBorder="1" applyAlignment="1">
      <alignment horizontal="center" wrapText="1"/>
    </xf>
    <xf numFmtId="0" fontId="128" fillId="92" borderId="34" xfId="0" applyFont="1" applyFill="1" applyBorder="1" applyAlignment="1">
      <alignment horizontal="center" wrapText="1"/>
    </xf>
    <xf numFmtId="0" fontId="128" fillId="92" borderId="35" xfId="0" applyFont="1" applyFill="1" applyBorder="1" applyAlignment="1">
      <alignment horizontal="center" wrapText="1"/>
    </xf>
    <xf numFmtId="0" fontId="10" fillId="120" borderId="26" xfId="0" applyFont="1" applyFill="1" applyBorder="1" applyAlignment="1">
      <alignment horizontal="center"/>
    </xf>
    <xf numFmtId="4" fontId="10" fillId="120" borderId="22" xfId="0" applyNumberFormat="1" applyFont="1" applyFill="1" applyBorder="1"/>
    <xf numFmtId="4" fontId="10" fillId="120" borderId="27" xfId="0" applyNumberFormat="1" applyFont="1" applyFill="1" applyBorder="1" applyAlignment="1">
      <alignment horizontal="right"/>
    </xf>
    <xf numFmtId="4" fontId="131" fillId="120" borderId="26" xfId="0" applyNumberFormat="1" applyFont="1" applyFill="1" applyBorder="1"/>
    <xf numFmtId="1" fontId="131" fillId="120" borderId="22" xfId="0" applyNumberFormat="1" applyFont="1" applyFill="1" applyBorder="1"/>
    <xf numFmtId="2" fontId="131" fillId="120" borderId="27" xfId="0" applyNumberFormat="1" applyFont="1" applyFill="1" applyBorder="1"/>
    <xf numFmtId="2" fontId="131" fillId="120" borderId="26" xfId="0" applyNumberFormat="1" applyFont="1" applyFill="1" applyBorder="1" applyAlignment="1">
      <alignment horizontal="right"/>
    </xf>
    <xf numFmtId="0" fontId="10" fillId="122" borderId="26" xfId="0" applyFont="1" applyFill="1" applyBorder="1" applyAlignment="1">
      <alignment horizontal="center"/>
    </xf>
    <xf numFmtId="4" fontId="10" fillId="122" borderId="22" xfId="0" applyNumberFormat="1" applyFont="1" applyFill="1" applyBorder="1"/>
    <xf numFmtId="4" fontId="10" fillId="122" borderId="27" xfId="0" applyNumberFormat="1" applyFont="1" applyFill="1" applyBorder="1" applyAlignment="1">
      <alignment horizontal="right"/>
    </xf>
    <xf numFmtId="4" fontId="131" fillId="122" borderId="26" xfId="0" applyNumberFormat="1" applyFont="1" applyFill="1" applyBorder="1"/>
    <xf numFmtId="1" fontId="131" fillId="122" borderId="22" xfId="0" applyNumberFormat="1" applyFont="1" applyFill="1" applyBorder="1"/>
    <xf numFmtId="2" fontId="131" fillId="122" borderId="27" xfId="0" applyNumberFormat="1" applyFont="1" applyFill="1" applyBorder="1"/>
    <xf numFmtId="2" fontId="131" fillId="122" borderId="26" xfId="0" applyNumberFormat="1" applyFont="1" applyFill="1" applyBorder="1" applyAlignment="1">
      <alignment horizontal="right"/>
    </xf>
    <xf numFmtId="0" fontId="10" fillId="113" borderId="26" xfId="0" applyFont="1" applyFill="1" applyBorder="1" applyAlignment="1">
      <alignment horizontal="center"/>
    </xf>
    <xf numFmtId="4" fontId="10" fillId="113" borderId="22" xfId="0" applyNumberFormat="1" applyFont="1" applyFill="1" applyBorder="1"/>
    <xf numFmtId="4" fontId="10" fillId="113" borderId="27" xfId="0" applyNumberFormat="1" applyFont="1" applyFill="1" applyBorder="1" applyAlignment="1">
      <alignment horizontal="right"/>
    </xf>
    <xf numFmtId="4" fontId="131" fillId="113" borderId="26" xfId="0" applyNumberFormat="1" applyFont="1" applyFill="1" applyBorder="1"/>
    <xf numFmtId="1" fontId="131" fillId="113" borderId="22" xfId="0" applyNumberFormat="1" applyFont="1" applyFill="1" applyBorder="1"/>
    <xf numFmtId="2" fontId="131" fillId="113" borderId="27" xfId="0" applyNumberFormat="1" applyFont="1" applyFill="1" applyBorder="1"/>
    <xf numFmtId="2" fontId="131" fillId="113" borderId="26" xfId="0" applyNumberFormat="1" applyFont="1" applyFill="1" applyBorder="1" applyAlignment="1">
      <alignment horizontal="right"/>
    </xf>
    <xf numFmtId="0" fontId="10" fillId="114" borderId="26" xfId="0" applyFont="1" applyFill="1" applyBorder="1" applyAlignment="1">
      <alignment horizontal="center"/>
    </xf>
    <xf numFmtId="4" fontId="10" fillId="114" borderId="22" xfId="0" applyNumberFormat="1" applyFont="1" applyFill="1" applyBorder="1"/>
    <xf numFmtId="4" fontId="10" fillId="114" borderId="27" xfId="0" applyNumberFormat="1" applyFont="1" applyFill="1" applyBorder="1"/>
    <xf numFmtId="4" fontId="131" fillId="114" borderId="26" xfId="0" applyNumberFormat="1" applyFont="1" applyFill="1" applyBorder="1"/>
    <xf numFmtId="1" fontId="131" fillId="114" borderId="22" xfId="0" applyNumberFormat="1" applyFont="1" applyFill="1" applyBorder="1"/>
    <xf numFmtId="2" fontId="131" fillId="114" borderId="27" xfId="0" applyNumberFormat="1" applyFont="1" applyFill="1" applyBorder="1"/>
    <xf numFmtId="2" fontId="131" fillId="114" borderId="26" xfId="0" applyNumberFormat="1" applyFont="1" applyFill="1" applyBorder="1" applyAlignment="1">
      <alignment horizontal="right"/>
    </xf>
    <xf numFmtId="3" fontId="131" fillId="114" borderId="22" xfId="0" applyNumberFormat="1" applyFont="1" applyFill="1" applyBorder="1"/>
    <xf numFmtId="0" fontId="10" fillId="123" borderId="26" xfId="0" applyFont="1" applyFill="1" applyBorder="1" applyAlignment="1">
      <alignment horizontal="center"/>
    </xf>
    <xf numFmtId="4" fontId="10" fillId="123" borderId="22" xfId="0" applyNumberFormat="1" applyFont="1" applyFill="1" applyBorder="1"/>
    <xf numFmtId="4" fontId="10" fillId="123" borderId="27" xfId="0" applyNumberFormat="1" applyFont="1" applyFill="1" applyBorder="1" applyAlignment="1">
      <alignment horizontal="right"/>
    </xf>
    <xf numFmtId="4" fontId="131" fillId="123" borderId="26" xfId="0" applyNumberFormat="1" applyFont="1" applyFill="1" applyBorder="1"/>
    <xf numFmtId="1" fontId="131" fillId="123" borderId="22" xfId="0" applyNumberFormat="1" applyFont="1" applyFill="1" applyBorder="1"/>
    <xf numFmtId="2" fontId="131" fillId="123" borderId="27" xfId="0" applyNumberFormat="1" applyFont="1" applyFill="1" applyBorder="1"/>
    <xf numFmtId="2" fontId="131" fillId="123" borderId="26" xfId="0" applyNumberFormat="1" applyFont="1" applyFill="1" applyBorder="1" applyAlignment="1">
      <alignment horizontal="center"/>
    </xf>
    <xf numFmtId="3" fontId="131" fillId="123" borderId="22" xfId="0" applyNumberFormat="1" applyFont="1" applyFill="1" applyBorder="1"/>
    <xf numFmtId="4" fontId="131" fillId="123" borderId="27" xfId="0" applyNumberFormat="1" applyFont="1" applyFill="1" applyBorder="1"/>
    <xf numFmtId="0" fontId="12" fillId="121" borderId="28" xfId="0" applyFont="1" applyFill="1" applyBorder="1" applyAlignment="1">
      <alignment horizontal="center"/>
    </xf>
    <xf numFmtId="4" fontId="12" fillId="121" borderId="29" xfId="0" applyNumberFormat="1" applyFont="1" applyFill="1" applyBorder="1"/>
    <xf numFmtId="3" fontId="12" fillId="121" borderId="30" xfId="0" applyNumberFormat="1" applyFont="1" applyFill="1" applyBorder="1"/>
    <xf numFmtId="4" fontId="12" fillId="121" borderId="28" xfId="0" applyNumberFormat="1" applyFont="1" applyFill="1" applyBorder="1"/>
    <xf numFmtId="1" fontId="12" fillId="121" borderId="29" xfId="0" applyNumberFormat="1" applyFont="1" applyFill="1" applyBorder="1"/>
    <xf numFmtId="2" fontId="12" fillId="121" borderId="30" xfId="0" applyNumberFormat="1" applyFont="1" applyFill="1" applyBorder="1"/>
    <xf numFmtId="2" fontId="12" fillId="121" borderId="28" xfId="0" applyNumberFormat="1" applyFont="1" applyFill="1" applyBorder="1"/>
    <xf numFmtId="2" fontId="12" fillId="121" borderId="29" xfId="0" applyNumberFormat="1" applyFont="1" applyFill="1" applyBorder="1"/>
    <xf numFmtId="3" fontId="0" fillId="0" borderId="108" xfId="0" applyNumberFormat="1" applyBorder="1" applyAlignment="1">
      <alignment horizontal="center"/>
    </xf>
    <xf numFmtId="0" fontId="132" fillId="0" borderId="0" xfId="0" applyFont="1"/>
    <xf numFmtId="3" fontId="0" fillId="0" borderId="0" xfId="0" applyNumberFormat="1"/>
    <xf numFmtId="0" fontId="10" fillId="0" borderId="23" xfId="0" applyFont="1" applyBorder="1" applyAlignment="1">
      <alignment horizontal="left" vertical="center"/>
    </xf>
    <xf numFmtId="0" fontId="128" fillId="0" borderId="114" xfId="0" applyFont="1" applyBorder="1"/>
    <xf numFmtId="0" fontId="128" fillId="0" borderId="10" xfId="0" applyFont="1" applyBorder="1"/>
    <xf numFmtId="0" fontId="128" fillId="0" borderId="13" xfId="0" applyFont="1" applyBorder="1"/>
    <xf numFmtId="0" fontId="128" fillId="0" borderId="1" xfId="0" applyFont="1" applyBorder="1" applyAlignment="1">
      <alignment horizontal="left"/>
    </xf>
    <xf numFmtId="0" fontId="128" fillId="0" borderId="16" xfId="0" applyFont="1" applyBorder="1" applyAlignment="1">
      <alignment horizontal="left"/>
    </xf>
    <xf numFmtId="0" fontId="128" fillId="0" borderId="26" xfId="0" applyFont="1" applyBorder="1" applyAlignment="1">
      <alignment horizontal="center"/>
    </xf>
    <xf numFmtId="0" fontId="10" fillId="0" borderId="117" xfId="0" applyFont="1" applyBorder="1" applyAlignment="1">
      <alignment horizontal="left"/>
    </xf>
    <xf numFmtId="0" fontId="10" fillId="0" borderId="118" xfId="0" applyFont="1" applyBorder="1" applyAlignment="1">
      <alignment horizontal="left"/>
    </xf>
    <xf numFmtId="0" fontId="10" fillId="0" borderId="42" xfId="0" applyFont="1" applyBorder="1" applyAlignment="1">
      <alignment horizontal="left"/>
    </xf>
    <xf numFmtId="0" fontId="10" fillId="0" borderId="42" xfId="0" applyFont="1" applyBorder="1"/>
    <xf numFmtId="0" fontId="10" fillId="0" borderId="119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128" fillId="0" borderId="60" xfId="0" applyFont="1" applyBorder="1" applyAlignment="1">
      <alignment horizontal="center"/>
    </xf>
    <xf numFmtId="1" fontId="128" fillId="114" borderId="50" xfId="0" applyNumberFormat="1" applyFont="1" applyFill="1" applyBorder="1" applyAlignment="1">
      <alignment horizontal="center"/>
    </xf>
    <xf numFmtId="1" fontId="128" fillId="121" borderId="48" xfId="0" applyNumberFormat="1" applyFont="1" applyFill="1" applyBorder="1"/>
    <xf numFmtId="167" fontId="129" fillId="113" borderId="71" xfId="0" applyNumberFormat="1" applyFont="1" applyFill="1" applyBorder="1" applyAlignment="1">
      <alignment horizontal="center" wrapText="1"/>
    </xf>
    <xf numFmtId="167" fontId="129" fillId="113" borderId="13" xfId="0" applyNumberFormat="1" applyFont="1" applyFill="1" applyBorder="1" applyAlignment="1">
      <alignment horizontal="center" wrapText="1"/>
    </xf>
    <xf numFmtId="0" fontId="129" fillId="114" borderId="71" xfId="0" applyFont="1" applyFill="1" applyBorder="1" applyAlignment="1">
      <alignment horizontal="center" wrapText="1"/>
    </xf>
    <xf numFmtId="0" fontId="129" fillId="114" borderId="73" xfId="0" applyFont="1" applyFill="1" applyBorder="1" applyAlignment="1">
      <alignment horizontal="center" wrapText="1"/>
    </xf>
    <xf numFmtId="0" fontId="128" fillId="114" borderId="71" xfId="0" applyFont="1" applyFill="1" applyBorder="1" applyAlignment="1">
      <alignment horizontal="center" wrapText="1"/>
    </xf>
    <xf numFmtId="0" fontId="128" fillId="114" borderId="73" xfId="0" applyFont="1" applyFill="1" applyBorder="1" applyAlignment="1">
      <alignment horizontal="center" wrapText="1"/>
    </xf>
    <xf numFmtId="0" fontId="128" fillId="121" borderId="10" xfId="0" applyFont="1" applyFill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1" fillId="0" borderId="0" xfId="0" applyFont="1"/>
    <xf numFmtId="0" fontId="3" fillId="0" borderId="74" xfId="0" applyFont="1" applyBorder="1" applyAlignment="1">
      <alignment horizontal="center"/>
    </xf>
    <xf numFmtId="0" fontId="3" fillId="0" borderId="110" xfId="0" applyFont="1" applyBorder="1"/>
    <xf numFmtId="0" fontId="3" fillId="0" borderId="30" xfId="0" applyFont="1" applyBorder="1"/>
    <xf numFmtId="0" fontId="3" fillId="0" borderId="69" xfId="0" applyFont="1" applyBorder="1"/>
    <xf numFmtId="0" fontId="3" fillId="8" borderId="29" xfId="0" applyFont="1" applyFill="1" applyBorder="1" applyAlignment="1">
      <alignment horizontal="center"/>
    </xf>
    <xf numFmtId="0" fontId="3" fillId="0" borderId="123" xfId="0" applyFont="1" applyBorder="1"/>
    <xf numFmtId="0" fontId="4" fillId="113" borderId="20" xfId="0" applyFont="1" applyFill="1" applyBorder="1" applyAlignment="1">
      <alignment horizontal="center"/>
    </xf>
    <xf numFmtId="0" fontId="3" fillId="114" borderId="20" xfId="0" applyFont="1" applyFill="1" applyBorder="1" applyAlignment="1">
      <alignment horizontal="center"/>
    </xf>
    <xf numFmtId="0" fontId="3" fillId="115" borderId="20" xfId="0" applyFont="1" applyFill="1" applyBorder="1"/>
    <xf numFmtId="0" fontId="3" fillId="9" borderId="20" xfId="0" applyFont="1" applyFill="1" applyBorder="1"/>
    <xf numFmtId="0" fontId="1" fillId="0" borderId="3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5" borderId="1" xfId="0" applyFont="1" applyFill="1" applyBorder="1" applyAlignment="1">
      <alignment horizontal="right"/>
    </xf>
    <xf numFmtId="14" fontId="3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3" xfId="0" applyFont="1" applyBorder="1"/>
    <xf numFmtId="0" fontId="3" fillId="0" borderId="34" xfId="0" applyFont="1" applyBorder="1" applyAlignment="1">
      <alignment wrapText="1"/>
    </xf>
    <xf numFmtId="0" fontId="5" fillId="0" borderId="3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48" xfId="0" applyFont="1" applyBorder="1" applyAlignment="1">
      <alignment horizontal="center" vertical="center"/>
    </xf>
    <xf numFmtId="0" fontId="4" fillId="0" borderId="119" xfId="0" applyFont="1" applyBorder="1" applyAlignment="1">
      <alignment horizontal="right"/>
    </xf>
    <xf numFmtId="0" fontId="3" fillId="0" borderId="15" xfId="0" applyFont="1" applyBorder="1" applyAlignment="1">
      <alignment horizontal="center" vertical="center"/>
    </xf>
    <xf numFmtId="0" fontId="4" fillId="0" borderId="42" xfId="0" applyFont="1" applyBorder="1" applyAlignment="1">
      <alignment horizontal="right"/>
    </xf>
    <xf numFmtId="0" fontId="5" fillId="0" borderId="22" xfId="0" applyFont="1" applyBorder="1"/>
    <xf numFmtId="0" fontId="3" fillId="0" borderId="22" xfId="0" applyFont="1" applyBorder="1" applyAlignment="1">
      <alignment wrapText="1"/>
    </xf>
    <xf numFmtId="0" fontId="3" fillId="0" borderId="15" xfId="0" applyFont="1" applyBorder="1" applyAlignment="1">
      <alignment horizontal="center" wrapText="1"/>
    </xf>
    <xf numFmtId="0" fontId="5" fillId="0" borderId="26" xfId="0" applyFont="1" applyBorder="1"/>
    <xf numFmtId="0" fontId="5" fillId="0" borderId="2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4" fillId="0" borderId="55" xfId="0" applyFont="1" applyBorder="1" applyAlignment="1">
      <alignment horizontal="right"/>
    </xf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1" fontId="4" fillId="0" borderId="57" xfId="0" applyNumberFormat="1" applyFont="1" applyBorder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4" fillId="0" borderId="57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3" fillId="0" borderId="126" xfId="0" applyFont="1" applyBorder="1" applyAlignment="1">
      <alignment horizontal="center"/>
    </xf>
    <xf numFmtId="0" fontId="3" fillId="0" borderId="127" xfId="0" applyFont="1" applyBorder="1"/>
    <xf numFmtId="0" fontId="3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right"/>
    </xf>
    <xf numFmtId="0" fontId="3" fillId="0" borderId="11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30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131" xfId="0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3" fillId="0" borderId="125" xfId="0" applyFont="1" applyBorder="1"/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3" fillId="0" borderId="136" xfId="0" applyFont="1" applyBorder="1"/>
    <xf numFmtId="0" fontId="3" fillId="0" borderId="127" xfId="0" applyFont="1" applyBorder="1" applyAlignment="1">
      <alignment horizontal="center"/>
    </xf>
    <xf numFmtId="0" fontId="3" fillId="0" borderId="137" xfId="0" applyFont="1" applyBorder="1" applyAlignment="1">
      <alignment horizontal="center"/>
    </xf>
    <xf numFmtId="0" fontId="3" fillId="0" borderId="132" xfId="0" applyFont="1" applyBorder="1" applyAlignment="1">
      <alignment horizontal="center" vertical="center"/>
    </xf>
    <xf numFmtId="0" fontId="4" fillId="0" borderId="132" xfId="0" applyFont="1" applyBorder="1" applyAlignment="1">
      <alignment horizontal="right"/>
    </xf>
    <xf numFmtId="0" fontId="3" fillId="0" borderId="133" xfId="0" applyFont="1" applyBorder="1"/>
    <xf numFmtId="0" fontId="3" fillId="0" borderId="134" xfId="0" applyFont="1" applyBorder="1" applyAlignment="1">
      <alignment horizontal="center"/>
    </xf>
    <xf numFmtId="0" fontId="3" fillId="0" borderId="134" xfId="0" applyFont="1" applyBorder="1"/>
    <xf numFmtId="0" fontId="3" fillId="0" borderId="135" xfId="0" applyFont="1" applyBorder="1" applyAlignment="1">
      <alignment horizontal="center"/>
    </xf>
    <xf numFmtId="0" fontId="4" fillId="0" borderId="21" xfId="0" applyFont="1" applyBorder="1" applyAlignment="1">
      <alignment horizontal="right"/>
    </xf>
    <xf numFmtId="0" fontId="5" fillId="0" borderId="28" xfId="0" applyFont="1" applyBorder="1"/>
    <xf numFmtId="0" fontId="3" fillId="0" borderId="29" xfId="0" applyFont="1" applyBorder="1" applyAlignment="1">
      <alignment wrapText="1"/>
    </xf>
    <xf numFmtId="0" fontId="5" fillId="0" borderId="3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34" fillId="0" borderId="0" xfId="0" applyFont="1"/>
    <xf numFmtId="0" fontId="4" fillId="0" borderId="51" xfId="0" applyFont="1" applyBorder="1"/>
    <xf numFmtId="0" fontId="4" fillId="0" borderId="52" xfId="0" applyFont="1" applyBorder="1" applyAlignment="1">
      <alignment horizontal="center"/>
    </xf>
    <xf numFmtId="0" fontId="4" fillId="0" borderId="52" xfId="0" applyFont="1" applyBorder="1" applyAlignment="1">
      <alignment horizontal="left"/>
    </xf>
    <xf numFmtId="0" fontId="4" fillId="117" borderId="108" xfId="0" applyFont="1" applyFill="1" applyBorder="1" applyAlignment="1">
      <alignment horizontal="center"/>
    </xf>
    <xf numFmtId="0" fontId="4" fillId="117" borderId="72" xfId="0" applyFont="1" applyFill="1" applyBorder="1" applyAlignment="1">
      <alignment horizontal="center"/>
    </xf>
    <xf numFmtId="0" fontId="4" fillId="117" borderId="73" xfId="0" applyFont="1" applyFill="1" applyBorder="1" applyAlignment="1">
      <alignment horizontal="center"/>
    </xf>
    <xf numFmtId="1" fontId="4" fillId="117" borderId="10" xfId="0" applyNumberFormat="1" applyFont="1" applyFill="1" applyBorder="1" applyAlignment="1">
      <alignment horizontal="left" wrapText="1"/>
    </xf>
    <xf numFmtId="0" fontId="4" fillId="118" borderId="108" xfId="0" applyFont="1" applyFill="1" applyBorder="1" applyAlignment="1">
      <alignment horizontal="center"/>
    </xf>
    <xf numFmtId="0" fontId="4" fillId="118" borderId="72" xfId="0" applyFont="1" applyFill="1" applyBorder="1" applyAlignment="1">
      <alignment horizontal="center"/>
    </xf>
    <xf numFmtId="0" fontId="4" fillId="118" borderId="73" xfId="0" applyFont="1" applyFill="1" applyBorder="1" applyAlignment="1">
      <alignment horizontal="center"/>
    </xf>
    <xf numFmtId="1" fontId="4" fillId="118" borderId="10" xfId="0" applyNumberFormat="1" applyFont="1" applyFill="1" applyBorder="1" applyAlignment="1">
      <alignment horizontal="left" wrapText="1"/>
    </xf>
    <xf numFmtId="0" fontId="4" fillId="116" borderId="108" xfId="0" applyFont="1" applyFill="1" applyBorder="1" applyAlignment="1">
      <alignment horizontal="center"/>
    </xf>
    <xf numFmtId="0" fontId="4" fillId="116" borderId="73" xfId="0" applyFont="1" applyFill="1" applyBorder="1" applyAlignment="1">
      <alignment horizontal="center"/>
    </xf>
    <xf numFmtId="1" fontId="4" fillId="116" borderId="10" xfId="0" applyNumberFormat="1" applyFont="1" applyFill="1" applyBorder="1" applyAlignment="1">
      <alignment horizontal="left" wrapText="1"/>
    </xf>
    <xf numFmtId="0" fontId="4" fillId="119" borderId="12" xfId="0" applyFont="1" applyFill="1" applyBorder="1" applyAlignment="1">
      <alignment horizontal="center"/>
    </xf>
    <xf numFmtId="1" fontId="4" fillId="119" borderId="10" xfId="0" applyNumberFormat="1" applyFont="1" applyFill="1" applyBorder="1" applyAlignment="1">
      <alignment horizontal="left" wrapText="1"/>
    </xf>
    <xf numFmtId="0" fontId="5" fillId="0" borderId="66" xfId="0" applyFont="1" applyBorder="1"/>
    <xf numFmtId="0" fontId="3" fillId="0" borderId="53" xfId="0" applyFont="1" applyBorder="1" applyAlignment="1">
      <alignment horizontal="center"/>
    </xf>
    <xf numFmtId="0" fontId="3" fillId="0" borderId="53" xfId="0" applyFont="1" applyBorder="1"/>
    <xf numFmtId="0" fontId="3" fillId="0" borderId="111" xfId="0" applyFont="1" applyBorder="1"/>
    <xf numFmtId="0" fontId="3" fillId="0" borderId="70" xfId="0" applyFont="1" applyBorder="1"/>
    <xf numFmtId="0" fontId="4" fillId="114" borderId="14" xfId="0" applyFont="1" applyFill="1" applyBorder="1"/>
    <xf numFmtId="0" fontId="4" fillId="113" borderId="14" xfId="0" applyFont="1" applyFill="1" applyBorder="1"/>
    <xf numFmtId="0" fontId="3" fillId="0" borderId="111" xfId="0" applyFont="1" applyBorder="1" applyAlignment="1">
      <alignment horizontal="center" wrapText="1"/>
    </xf>
    <xf numFmtId="0" fontId="3" fillId="0" borderId="70" xfId="0" applyFont="1" applyBorder="1" applyAlignment="1">
      <alignment horizontal="center"/>
    </xf>
    <xf numFmtId="1" fontId="4" fillId="115" borderId="14" xfId="0" applyNumberFormat="1" applyFont="1" applyFill="1" applyBorder="1" applyAlignment="1">
      <alignment horizontal="center"/>
    </xf>
    <xf numFmtId="0" fontId="4" fillId="8" borderId="14" xfId="0" applyFont="1" applyFill="1" applyBorder="1"/>
    <xf numFmtId="0" fontId="4" fillId="0" borderId="10" xfId="0" applyFont="1" applyBorder="1"/>
    <xf numFmtId="0" fontId="3" fillId="0" borderId="12" xfId="0" applyFont="1" applyBorder="1"/>
    <xf numFmtId="0" fontId="136" fillId="0" borderId="27" xfId="0" applyFont="1" applyBorder="1" applyAlignment="1">
      <alignment horizontal="center"/>
    </xf>
    <xf numFmtId="0" fontId="4" fillId="114" borderId="15" xfId="0" applyFont="1" applyFill="1" applyBorder="1"/>
    <xf numFmtId="0" fontId="4" fillId="113" borderId="15" xfId="0" applyFont="1" applyFill="1" applyBorder="1"/>
    <xf numFmtId="0" fontId="3" fillId="0" borderId="24" xfId="0" applyFont="1" applyBorder="1" applyAlignment="1">
      <alignment horizontal="center" wrapText="1"/>
    </xf>
    <xf numFmtId="1" fontId="4" fillId="115" borderId="15" xfId="0" applyNumberFormat="1" applyFont="1" applyFill="1" applyBorder="1" applyAlignment="1">
      <alignment horizontal="center"/>
    </xf>
    <xf numFmtId="0" fontId="3" fillId="0" borderId="65" xfId="0" applyFont="1" applyBorder="1"/>
    <xf numFmtId="0" fontId="4" fillId="8" borderId="15" xfId="0" applyFont="1" applyFill="1" applyBorder="1"/>
    <xf numFmtId="0" fontId="5" fillId="0" borderId="60" xfId="0" applyFont="1" applyBorder="1"/>
    <xf numFmtId="0" fontId="4" fillId="114" borderId="48" xfId="0" applyFont="1" applyFill="1" applyBorder="1"/>
    <xf numFmtId="0" fontId="4" fillId="113" borderId="48" xfId="0" applyFont="1" applyFill="1" applyBorder="1"/>
    <xf numFmtId="0" fontId="3" fillId="0" borderId="49" xfId="0" applyFont="1" applyBorder="1" applyAlignment="1">
      <alignment horizontal="center" wrapText="1"/>
    </xf>
    <xf numFmtId="1" fontId="4" fillId="115" borderId="48" xfId="0" applyNumberFormat="1" applyFont="1" applyFill="1" applyBorder="1" applyAlignment="1">
      <alignment horizontal="center"/>
    </xf>
    <xf numFmtId="0" fontId="3" fillId="0" borderId="76" xfId="0" applyFont="1" applyBorder="1"/>
    <xf numFmtId="0" fontId="4" fillId="8" borderId="48" xfId="0" applyFont="1" applyFill="1" applyBorder="1"/>
    <xf numFmtId="0" fontId="4" fillId="114" borderId="20" xfId="0" applyFont="1" applyFill="1" applyBorder="1"/>
    <xf numFmtId="0" fontId="4" fillId="113" borderId="20" xfId="0" applyFont="1" applyFill="1" applyBorder="1"/>
    <xf numFmtId="0" fontId="3" fillId="0" borderId="38" xfId="0" applyFont="1" applyBorder="1" applyAlignment="1">
      <alignment horizontal="center" wrapText="1"/>
    </xf>
    <xf numFmtId="1" fontId="4" fillId="115" borderId="20" xfId="0" applyNumberFormat="1" applyFont="1" applyFill="1" applyBorder="1" applyAlignment="1">
      <alignment horizontal="center"/>
    </xf>
    <xf numFmtId="0" fontId="4" fillId="8" borderId="20" xfId="0" applyFont="1" applyFill="1" applyBorder="1"/>
    <xf numFmtId="1" fontId="4" fillId="0" borderId="10" xfId="0" applyNumberFormat="1" applyFont="1" applyBorder="1"/>
    <xf numFmtId="0" fontId="3" fillId="0" borderId="38" xfId="0" applyFont="1" applyBorder="1" applyAlignment="1">
      <alignment horizontal="center"/>
    </xf>
    <xf numFmtId="0" fontId="136" fillId="0" borderId="35" xfId="0" applyFont="1" applyBorder="1" applyAlignment="1">
      <alignment horizontal="center"/>
    </xf>
    <xf numFmtId="1" fontId="4" fillId="114" borderId="19" xfId="0" applyNumberFormat="1" applyFont="1" applyFill="1" applyBorder="1" applyAlignment="1">
      <alignment horizontal="center"/>
    </xf>
    <xf numFmtId="0" fontId="4" fillId="113" borderId="19" xfId="0" applyFont="1" applyFill="1" applyBorder="1"/>
    <xf numFmtId="0" fontId="4" fillId="115" borderId="19" xfId="0" applyFont="1" applyFill="1" applyBorder="1"/>
    <xf numFmtId="0" fontId="3" fillId="0" borderId="62" xfId="0" applyFont="1" applyBorder="1"/>
    <xf numFmtId="0" fontId="4" fillId="8" borderId="19" xfId="0" applyFont="1" applyFill="1" applyBorder="1"/>
    <xf numFmtId="1" fontId="4" fillId="114" borderId="15" xfId="0" applyNumberFormat="1" applyFont="1" applyFill="1" applyBorder="1" applyAlignment="1">
      <alignment horizontal="center"/>
    </xf>
    <xf numFmtId="0" fontId="4" fillId="115" borderId="15" xfId="0" applyFont="1" applyFill="1" applyBorder="1"/>
    <xf numFmtId="1" fontId="4" fillId="113" borderId="20" xfId="0" applyNumberFormat="1" applyFont="1" applyFill="1" applyBorder="1" applyAlignment="1">
      <alignment horizontal="center"/>
    </xf>
    <xf numFmtId="0" fontId="4" fillId="115" borderId="20" xfId="0" applyFont="1" applyFill="1" applyBorder="1"/>
    <xf numFmtId="1" fontId="135" fillId="0" borderId="10" xfId="0" applyNumberFormat="1" applyFont="1" applyBorder="1"/>
    <xf numFmtId="0" fontId="135" fillId="0" borderId="10" xfId="0" applyFont="1" applyBorder="1"/>
    <xf numFmtId="0" fontId="135" fillId="0" borderId="12" xfId="0" applyFont="1" applyBorder="1"/>
    <xf numFmtId="0" fontId="3" fillId="0" borderId="37" xfId="0" applyFont="1" applyBorder="1" applyAlignment="1">
      <alignment horizontal="right"/>
    </xf>
    <xf numFmtId="0" fontId="136" fillId="0" borderId="0" xfId="0" applyFont="1"/>
    <xf numFmtId="1" fontId="4" fillId="113" borderId="15" xfId="0" applyNumberFormat="1" applyFont="1" applyFill="1" applyBorder="1" applyAlignment="1">
      <alignment horizontal="center"/>
    </xf>
    <xf numFmtId="0" fontId="3" fillId="0" borderId="65" xfId="0" applyFont="1" applyBorder="1" applyAlignment="1">
      <alignment horizontal="center" vertical="center"/>
    </xf>
    <xf numFmtId="0" fontId="4" fillId="8" borderId="15" xfId="0" applyFont="1" applyFill="1" applyBorder="1" applyAlignment="1">
      <alignment horizontal="right"/>
    </xf>
    <xf numFmtId="2" fontId="4" fillId="113" borderId="15" xfId="0" applyNumberFormat="1" applyFont="1" applyFill="1" applyBorder="1" applyAlignment="1">
      <alignment horizontal="center"/>
    </xf>
    <xf numFmtId="0" fontId="136" fillId="0" borderId="59" xfId="0" applyFont="1" applyBorder="1" applyAlignment="1">
      <alignment horizontal="center"/>
    </xf>
    <xf numFmtId="0" fontId="5" fillId="0" borderId="116" xfId="0" applyFont="1" applyBorder="1"/>
    <xf numFmtId="0" fontId="4" fillId="114" borderId="68" xfId="0" applyFont="1" applyFill="1" applyBorder="1"/>
    <xf numFmtId="0" fontId="4" fillId="113" borderId="68" xfId="0" applyFont="1" applyFill="1" applyBorder="1"/>
    <xf numFmtId="0" fontId="3" fillId="0" borderId="61" xfId="0" applyFont="1" applyBorder="1" applyAlignment="1">
      <alignment horizontal="center" wrapText="1"/>
    </xf>
    <xf numFmtId="1" fontId="4" fillId="115" borderId="68" xfId="0" applyNumberFormat="1" applyFont="1" applyFill="1" applyBorder="1" applyAlignment="1">
      <alignment horizontal="center"/>
    </xf>
    <xf numFmtId="0" fontId="3" fillId="0" borderId="115" xfId="0" applyFont="1" applyBorder="1"/>
    <xf numFmtId="0" fontId="4" fillId="8" borderId="68" xfId="0" applyFont="1" applyFill="1" applyBorder="1"/>
    <xf numFmtId="2" fontId="4" fillId="0" borderId="10" xfId="0" applyNumberFormat="1" applyFont="1" applyBorder="1"/>
    <xf numFmtId="0" fontId="11" fillId="0" borderId="34" xfId="0" applyFont="1" applyBorder="1"/>
    <xf numFmtId="1" fontId="4" fillId="114" borderId="48" xfId="0" applyNumberFormat="1" applyFont="1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1" fontId="4" fillId="113" borderId="48" xfId="0" applyNumberFormat="1" applyFont="1" applyFill="1" applyBorder="1" applyAlignment="1">
      <alignment horizontal="center"/>
    </xf>
    <xf numFmtId="0" fontId="4" fillId="115" borderId="48" xfId="0" applyFont="1" applyFill="1" applyBorder="1"/>
    <xf numFmtId="0" fontId="3" fillId="0" borderId="76" xfId="0" applyFont="1" applyBorder="1" applyAlignment="1">
      <alignment horizontal="center" vertical="center"/>
    </xf>
    <xf numFmtId="0" fontId="4" fillId="8" borderId="48" xfId="0" applyFont="1" applyFill="1" applyBorder="1" applyAlignment="1">
      <alignment horizontal="right"/>
    </xf>
    <xf numFmtId="1" fontId="4" fillId="114" borderId="20" xfId="0" applyNumberFormat="1" applyFont="1" applyFill="1" applyBorder="1" applyAlignment="1">
      <alignment horizontal="center"/>
    </xf>
    <xf numFmtId="0" fontId="3" fillId="0" borderId="69" xfId="0" applyFont="1" applyBorder="1" applyAlignment="1">
      <alignment horizontal="center" vertical="center"/>
    </xf>
    <xf numFmtId="0" fontId="4" fillId="8" borderId="20" xfId="0" applyFont="1" applyFill="1" applyBorder="1" applyAlignment="1">
      <alignment horizontal="right"/>
    </xf>
    <xf numFmtId="0" fontId="5" fillId="0" borderId="71" xfId="0" applyFont="1" applyBorder="1"/>
    <xf numFmtId="0" fontId="3" fillId="0" borderId="67" xfId="0" applyFont="1" applyBorder="1" applyAlignment="1">
      <alignment horizontal="center"/>
    </xf>
    <xf numFmtId="0" fontId="3" fillId="0" borderId="108" xfId="0" applyFont="1" applyBorder="1"/>
    <xf numFmtId="0" fontId="3" fillId="0" borderId="73" xfId="0" applyFont="1" applyBorder="1"/>
    <xf numFmtId="0" fontId="4" fillId="114" borderId="10" xfId="0" applyFont="1" applyFill="1" applyBorder="1"/>
    <xf numFmtId="0" fontId="3" fillId="0" borderId="108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1" fontId="4" fillId="113" borderId="10" xfId="0" applyNumberFormat="1" applyFont="1" applyFill="1" applyBorder="1" applyAlignment="1">
      <alignment horizontal="center"/>
    </xf>
    <xf numFmtId="0" fontId="4" fillId="115" borderId="10" xfId="0" applyFont="1" applyFill="1" applyBorder="1"/>
    <xf numFmtId="0" fontId="4" fillId="8" borderId="10" xfId="0" applyFont="1" applyFill="1" applyBorder="1"/>
    <xf numFmtId="0" fontId="3" fillId="0" borderId="49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2" fontId="4" fillId="113" borderId="19" xfId="0" applyNumberFormat="1" applyFont="1" applyFill="1" applyBorder="1" applyAlignment="1">
      <alignment horizontal="center"/>
    </xf>
    <xf numFmtId="0" fontId="11" fillId="0" borderId="50" xfId="0" applyFont="1" applyBorder="1" applyAlignment="1">
      <alignment horizontal="center"/>
    </xf>
    <xf numFmtId="2" fontId="4" fillId="113" borderId="48" xfId="0" applyNumberFormat="1" applyFont="1" applyFill="1" applyBorder="1" applyAlignment="1">
      <alignment horizontal="center"/>
    </xf>
    <xf numFmtId="1" fontId="4" fillId="8" borderId="48" xfId="0" applyNumberFormat="1" applyFont="1" applyFill="1" applyBorder="1" applyAlignment="1">
      <alignment horizontal="right"/>
    </xf>
    <xf numFmtId="2" fontId="4" fillId="113" borderId="20" xfId="0" applyNumberFormat="1" applyFont="1" applyFill="1" applyBorder="1" applyAlignment="1">
      <alignment horizontal="center"/>
    </xf>
    <xf numFmtId="2" fontId="135" fillId="0" borderId="10" xfId="0" applyNumberFormat="1" applyFont="1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47" xfId="0" applyFont="1" applyBorder="1"/>
    <xf numFmtId="0" fontId="3" fillId="0" borderId="44" xfId="0" applyFont="1" applyBorder="1"/>
    <xf numFmtId="0" fontId="3" fillId="0" borderId="45" xfId="0" applyFont="1" applyBorder="1"/>
    <xf numFmtId="0" fontId="4" fillId="114" borderId="21" xfId="0" applyFont="1" applyFill="1" applyBorder="1"/>
    <xf numFmtId="0" fontId="3" fillId="0" borderId="44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1" fontId="4" fillId="113" borderId="21" xfId="0" applyNumberFormat="1" applyFont="1" applyFill="1" applyBorder="1" applyAlignment="1">
      <alignment horizontal="center"/>
    </xf>
    <xf numFmtId="0" fontId="4" fillId="115" borderId="21" xfId="0" applyFont="1" applyFill="1" applyBorder="1"/>
    <xf numFmtId="0" fontId="4" fillId="8" borderId="21" xfId="0" applyFont="1" applyFill="1" applyBorder="1"/>
    <xf numFmtId="0" fontId="11" fillId="0" borderId="39" xfId="0" applyFont="1" applyBorder="1"/>
    <xf numFmtId="0" fontId="4" fillId="114" borderId="19" xfId="0" applyFont="1" applyFill="1" applyBorder="1"/>
    <xf numFmtId="0" fontId="3" fillId="0" borderId="62" xfId="0" applyFont="1" applyBorder="1" applyAlignment="1">
      <alignment horizontal="center" vertical="center"/>
    </xf>
    <xf numFmtId="0" fontId="4" fillId="8" borderId="19" xfId="0" applyFont="1" applyFill="1" applyBorder="1" applyAlignment="1">
      <alignment horizontal="right"/>
    </xf>
    <xf numFmtId="0" fontId="3" fillId="0" borderId="74" xfId="0" applyFont="1" applyBorder="1"/>
    <xf numFmtId="0" fontId="3" fillId="0" borderId="109" xfId="0" applyFont="1" applyBorder="1" applyAlignment="1">
      <alignment horizontal="right"/>
    </xf>
    <xf numFmtId="0" fontId="3" fillId="0" borderId="40" xfId="0" applyFont="1" applyBorder="1"/>
    <xf numFmtId="1" fontId="4" fillId="114" borderId="16" xfId="0" applyNumberFormat="1" applyFont="1" applyFill="1" applyBorder="1" applyAlignment="1">
      <alignment horizontal="center"/>
    </xf>
    <xf numFmtId="0" fontId="3" fillId="0" borderId="109" xfId="0" applyFont="1" applyBorder="1"/>
    <xf numFmtId="0" fontId="4" fillId="113" borderId="16" xfId="0" applyFont="1" applyFill="1" applyBorder="1"/>
    <xf numFmtId="0" fontId="4" fillId="115" borderId="16" xfId="0" applyFont="1" applyFill="1" applyBorder="1"/>
    <xf numFmtId="0" fontId="3" fillId="0" borderId="11" xfId="0" applyFont="1" applyBorder="1" applyAlignment="1">
      <alignment horizontal="center" vertical="center"/>
    </xf>
    <xf numFmtId="0" fontId="4" fillId="8" borderId="16" xfId="0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4" fillId="8" borderId="10" xfId="0" applyFont="1" applyFill="1" applyBorder="1" applyAlignment="1">
      <alignment horizontal="right"/>
    </xf>
    <xf numFmtId="0" fontId="3" fillId="0" borderId="71" xfId="0" applyFont="1" applyBorder="1"/>
    <xf numFmtId="0" fontId="11" fillId="0" borderId="73" xfId="0" applyFont="1" applyBorder="1"/>
    <xf numFmtId="1" fontId="4" fillId="114" borderId="10" xfId="0" applyNumberFormat="1" applyFont="1" applyFill="1" applyBorder="1" applyAlignment="1">
      <alignment horizontal="center"/>
    </xf>
    <xf numFmtId="0" fontId="4" fillId="113" borderId="10" xfId="0" applyFont="1" applyFill="1" applyBorder="1"/>
    <xf numFmtId="0" fontId="3" fillId="8" borderId="34" xfId="0" applyFont="1" applyFill="1" applyBorder="1" applyAlignment="1">
      <alignment horizontal="center"/>
    </xf>
    <xf numFmtId="0" fontId="11" fillId="0" borderId="35" xfId="0" applyFont="1" applyBorder="1"/>
    <xf numFmtId="0" fontId="3" fillId="8" borderId="22" xfId="0" applyFont="1" applyFill="1" applyBorder="1" applyAlignment="1">
      <alignment horizontal="center"/>
    </xf>
    <xf numFmtId="0" fontId="3" fillId="0" borderId="27" xfId="0" applyFont="1" applyBorder="1"/>
    <xf numFmtId="0" fontId="5" fillId="0" borderId="48" xfId="0" applyFont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0" borderId="59" xfId="0" applyFont="1" applyBorder="1"/>
    <xf numFmtId="0" fontId="3" fillId="0" borderId="116" xfId="0" applyFont="1" applyBorder="1"/>
    <xf numFmtId="0" fontId="3" fillId="8" borderId="32" xfId="0" applyFont="1" applyFill="1" applyBorder="1" applyAlignment="1">
      <alignment horizontal="center"/>
    </xf>
    <xf numFmtId="0" fontId="3" fillId="0" borderId="63" xfId="0" applyFont="1" applyBorder="1"/>
    <xf numFmtId="1" fontId="4" fillId="114" borderId="68" xfId="0" applyNumberFormat="1" applyFont="1" applyFill="1" applyBorder="1" applyAlignment="1">
      <alignment horizontal="center"/>
    </xf>
    <xf numFmtId="1" fontId="4" fillId="113" borderId="68" xfId="0" applyNumberFormat="1" applyFont="1" applyFill="1" applyBorder="1" applyAlignment="1">
      <alignment horizontal="center"/>
    </xf>
    <xf numFmtId="0" fontId="4" fillId="115" borderId="68" xfId="0" applyFont="1" applyFill="1" applyBorder="1"/>
    <xf numFmtId="0" fontId="3" fillId="0" borderId="115" xfId="0" applyFont="1" applyBorder="1" applyAlignment="1">
      <alignment horizontal="center" vertical="center"/>
    </xf>
    <xf numFmtId="0" fontId="4" fillId="8" borderId="68" xfId="0" applyFont="1" applyFill="1" applyBorder="1" applyAlignment="1">
      <alignment horizontal="right"/>
    </xf>
    <xf numFmtId="0" fontId="5" fillId="0" borderId="28" xfId="0" applyFont="1" applyBorder="1" applyAlignment="1">
      <alignment horizontal="right"/>
    </xf>
    <xf numFmtId="1" fontId="4" fillId="125" borderId="48" xfId="0" applyNumberFormat="1" applyFont="1" applyFill="1" applyBorder="1" applyAlignment="1">
      <alignment horizontal="center"/>
    </xf>
    <xf numFmtId="2" fontId="4" fillId="125" borderId="48" xfId="0" applyNumberFormat="1" applyFont="1" applyFill="1" applyBorder="1" applyAlignment="1">
      <alignment horizontal="center"/>
    </xf>
    <xf numFmtId="2" fontId="4" fillId="125" borderId="15" xfId="0" applyNumberFormat="1" applyFont="1" applyFill="1" applyBorder="1" applyAlignment="1">
      <alignment horizontal="center"/>
    </xf>
    <xf numFmtId="1" fontId="4" fillId="125" borderId="15" xfId="0" applyNumberFormat="1" applyFont="1" applyFill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5" fillId="0" borderId="33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5" fillId="0" borderId="60" xfId="0" applyFont="1" applyBorder="1" applyAlignment="1">
      <alignment horizontal="right"/>
    </xf>
    <xf numFmtId="1" fontId="4" fillId="125" borderId="19" xfId="0" applyNumberFormat="1" applyFont="1" applyFill="1" applyBorder="1" applyAlignment="1">
      <alignment horizontal="center"/>
    </xf>
    <xf numFmtId="2" fontId="4" fillId="125" borderId="20" xfId="0" applyNumberFormat="1" applyFont="1" applyFill="1" applyBorder="1" applyAlignment="1">
      <alignment horizontal="center"/>
    </xf>
    <xf numFmtId="0" fontId="3" fillId="0" borderId="33" xfId="0" applyFont="1" applyBorder="1" applyAlignment="1">
      <alignment horizontal="right"/>
    </xf>
    <xf numFmtId="0" fontId="11" fillId="0" borderId="27" xfId="0" applyFont="1" applyBorder="1"/>
    <xf numFmtId="0" fontId="5" fillId="0" borderId="138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3" fillId="4" borderId="0" xfId="0" applyFont="1" applyFill="1"/>
    <xf numFmtId="0" fontId="3" fillId="5" borderId="1" xfId="0" applyFont="1" applyFill="1" applyBorder="1" applyAlignment="1">
      <alignment horizontal="right"/>
    </xf>
    <xf numFmtId="1" fontId="4" fillId="125" borderId="54" xfId="0" applyNumberFormat="1" applyFont="1" applyFill="1" applyBorder="1" applyAlignment="1">
      <alignment horizontal="center"/>
    </xf>
    <xf numFmtId="1" fontId="4" fillId="125" borderId="42" xfId="0" applyNumberFormat="1" applyFont="1" applyFill="1" applyBorder="1" applyAlignment="1">
      <alignment horizontal="center"/>
    </xf>
    <xf numFmtId="1" fontId="4" fillId="125" borderId="43" xfId="0" applyNumberFormat="1" applyFont="1" applyFill="1" applyBorder="1" applyAlignment="1">
      <alignment horizontal="center"/>
    </xf>
    <xf numFmtId="0" fontId="3" fillId="0" borderId="60" xfId="0" applyFont="1" applyBorder="1" applyAlignment="1">
      <alignment horizontal="right"/>
    </xf>
    <xf numFmtId="0" fontId="3" fillId="0" borderId="60" xfId="0" applyFont="1" applyBorder="1" applyAlignment="1">
      <alignment horizontal="right" vertical="center"/>
    </xf>
    <xf numFmtId="1" fontId="4" fillId="125" borderId="119" xfId="0" applyNumberFormat="1" applyFont="1" applyFill="1" applyBorder="1" applyAlignment="1">
      <alignment horizontal="center"/>
    </xf>
    <xf numFmtId="0" fontId="4" fillId="0" borderId="139" xfId="0" applyFont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1" fontId="4" fillId="6" borderId="140" xfId="0" applyNumberFormat="1" applyFont="1" applyFill="1" applyBorder="1" applyAlignment="1">
      <alignment horizontal="left" wrapText="1"/>
    </xf>
    <xf numFmtId="0" fontId="3" fillId="0" borderId="11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1" fontId="4" fillId="125" borderId="16" xfId="0" applyNumberFormat="1" applyFont="1" applyFill="1" applyBorder="1" applyAlignment="1">
      <alignment horizontal="center"/>
    </xf>
    <xf numFmtId="0" fontId="9" fillId="4" borderId="114" xfId="0" applyFont="1" applyFill="1" applyBorder="1" applyAlignment="1">
      <alignment horizontal="center"/>
    </xf>
    <xf numFmtId="0" fontId="9" fillId="4" borderId="141" xfId="0" applyFont="1" applyFill="1" applyBorder="1" applyAlignment="1">
      <alignment horizontal="center"/>
    </xf>
    <xf numFmtId="0" fontId="9" fillId="4" borderId="139" xfId="0" applyFont="1" applyFill="1" applyBorder="1" applyAlignment="1">
      <alignment horizontal="center"/>
    </xf>
    <xf numFmtId="0" fontId="9" fillId="5" borderId="14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3" fillId="0" borderId="37" xfId="0" applyFont="1" applyBorder="1" applyAlignment="1">
      <alignment horizontal="center" wrapText="1"/>
    </xf>
    <xf numFmtId="0" fontId="9" fillId="4" borderId="140" xfId="0" applyFont="1" applyFill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1" fontId="4" fillId="0" borderId="10" xfId="0" applyNumberFormat="1" applyFont="1" applyBorder="1" applyAlignment="1">
      <alignment horizontal="right"/>
    </xf>
    <xf numFmtId="0" fontId="137" fillId="0" borderId="0" xfId="0" applyFont="1"/>
    <xf numFmtId="1" fontId="4" fillId="0" borderId="19" xfId="0" applyNumberFormat="1" applyFont="1" applyBorder="1"/>
    <xf numFmtId="1" fontId="4" fillId="0" borderId="20" xfId="0" applyNumberFormat="1" applyFont="1" applyBorder="1"/>
    <xf numFmtId="0" fontId="11" fillId="0" borderId="23" xfId="0" applyFont="1" applyBorder="1"/>
    <xf numFmtId="0" fontId="3" fillId="0" borderId="48" xfId="0" applyFont="1" applyBorder="1" applyAlignment="1">
      <alignment horizontal="center" wrapText="1"/>
    </xf>
    <xf numFmtId="1" fontId="4" fillId="113" borderId="19" xfId="0" applyNumberFormat="1" applyFont="1" applyFill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36" fillId="0" borderId="110" xfId="0" applyFont="1" applyBorder="1" applyAlignment="1">
      <alignment horizontal="center"/>
    </xf>
    <xf numFmtId="1" fontId="128" fillId="120" borderId="63" xfId="0" applyNumberFormat="1" applyFont="1" applyFill="1" applyBorder="1" applyAlignment="1">
      <alignment horizontal="center"/>
    </xf>
    <xf numFmtId="1" fontId="128" fillId="9" borderId="58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4" xfId="0" applyFont="1" applyBorder="1" applyAlignment="1">
      <alignment horizontal="left"/>
    </xf>
    <xf numFmtId="0" fontId="128" fillId="0" borderId="33" xfId="0" applyFont="1" applyBorder="1" applyAlignment="1">
      <alignment horizontal="center"/>
    </xf>
    <xf numFmtId="0" fontId="138" fillId="0" borderId="1" xfId="0" applyFont="1" applyBorder="1"/>
    <xf numFmtId="0" fontId="128" fillId="0" borderId="74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1" xfId="0" applyFont="1" applyBorder="1" applyAlignment="1">
      <alignment vertical="center"/>
    </xf>
    <xf numFmtId="1" fontId="128" fillId="113" borderId="27" xfId="0" applyNumberFormat="1" applyFont="1" applyFill="1" applyBorder="1" applyAlignment="1">
      <alignment horizontal="center"/>
    </xf>
    <xf numFmtId="1" fontId="130" fillId="120" borderId="60" xfId="0" applyNumberFormat="1" applyFont="1" applyFill="1" applyBorder="1" applyAlignment="1">
      <alignment horizontal="center"/>
    </xf>
    <xf numFmtId="1" fontId="130" fillId="120" borderId="26" xfId="0" applyNumberFormat="1" applyFont="1" applyFill="1" applyBorder="1" applyAlignment="1">
      <alignment horizontal="center"/>
    </xf>
    <xf numFmtId="1" fontId="130" fillId="120" borderId="71" xfId="0" applyNumberFormat="1" applyFont="1" applyFill="1" applyBorder="1" applyAlignment="1">
      <alignment horizontal="center"/>
    </xf>
    <xf numFmtId="1" fontId="130" fillId="9" borderId="60" xfId="0" applyNumberFormat="1" applyFont="1" applyFill="1" applyBorder="1" applyAlignment="1">
      <alignment horizontal="center"/>
    </xf>
    <xf numFmtId="1" fontId="130" fillId="9" borderId="26" xfId="0" applyNumberFormat="1" applyFont="1" applyFill="1" applyBorder="1" applyAlignment="1">
      <alignment horizontal="center"/>
    </xf>
    <xf numFmtId="1" fontId="130" fillId="9" borderId="71" xfId="0" applyNumberFormat="1" applyFont="1" applyFill="1" applyBorder="1" applyAlignment="1">
      <alignment horizontal="center"/>
    </xf>
    <xf numFmtId="1" fontId="130" fillId="113" borderId="60" xfId="0" applyNumberFormat="1" applyFont="1" applyFill="1" applyBorder="1" applyAlignment="1">
      <alignment horizontal="center"/>
    </xf>
    <xf numFmtId="1" fontId="130" fillId="113" borderId="26" xfId="0" applyNumberFormat="1" applyFont="1" applyFill="1" applyBorder="1" applyAlignment="1">
      <alignment horizontal="center"/>
    </xf>
    <xf numFmtId="1" fontId="130" fillId="113" borderId="71" xfId="0" applyNumberFormat="1" applyFont="1" applyFill="1" applyBorder="1" applyAlignment="1">
      <alignment horizontal="center"/>
    </xf>
    <xf numFmtId="1" fontId="130" fillId="114" borderId="60" xfId="0" applyNumberFormat="1" applyFont="1" applyFill="1" applyBorder="1" applyAlignment="1">
      <alignment horizontal="center"/>
    </xf>
    <xf numFmtId="1" fontId="130" fillId="114" borderId="26" xfId="0" applyNumberFormat="1" applyFont="1" applyFill="1" applyBorder="1" applyAlignment="1">
      <alignment horizontal="center"/>
    </xf>
    <xf numFmtId="1" fontId="130" fillId="114" borderId="116" xfId="0" applyNumberFormat="1" applyFont="1" applyFill="1" applyBorder="1" applyAlignment="1">
      <alignment horizontal="center"/>
    </xf>
    <xf numFmtId="1" fontId="130" fillId="114" borderId="71" xfId="0" applyNumberFormat="1" applyFont="1" applyFill="1" applyBorder="1" applyAlignment="1">
      <alignment horizontal="center"/>
    </xf>
    <xf numFmtId="1" fontId="128" fillId="0" borderId="31" xfId="0" applyNumberFormat="1" applyFont="1" applyBorder="1" applyAlignment="1">
      <alignment horizontal="center"/>
    </xf>
    <xf numFmtId="1" fontId="10" fillId="0" borderId="59" xfId="0" applyNumberFormat="1" applyFont="1" applyBorder="1" applyAlignment="1">
      <alignment horizontal="center"/>
    </xf>
    <xf numFmtId="1" fontId="10" fillId="0" borderId="27" xfId="0" applyNumberFormat="1" applyFont="1" applyBorder="1" applyAlignment="1">
      <alignment horizontal="center"/>
    </xf>
    <xf numFmtId="1" fontId="10" fillId="0" borderId="63" xfId="0" applyNumberFormat="1" applyFont="1" applyBorder="1" applyAlignment="1">
      <alignment horizontal="center"/>
    </xf>
    <xf numFmtId="1" fontId="131" fillId="0" borderId="60" xfId="0" applyNumberFormat="1" applyFont="1" applyBorder="1" applyAlignment="1">
      <alignment horizontal="center"/>
    </xf>
    <xf numFmtId="1" fontId="131" fillId="0" borderId="26" xfId="0" applyNumberFormat="1" applyFont="1" applyBorder="1" applyAlignment="1">
      <alignment horizontal="center"/>
    </xf>
    <xf numFmtId="1" fontId="131" fillId="0" borderId="116" xfId="0" applyNumberFormat="1" applyFont="1" applyBorder="1" applyAlignment="1">
      <alignment horizontal="center"/>
    </xf>
    <xf numFmtId="1" fontId="131" fillId="0" borderId="116" xfId="0" applyNumberFormat="1" applyFont="1" applyBorder="1" applyAlignment="1">
      <alignment horizontal="right"/>
    </xf>
    <xf numFmtId="1" fontId="131" fillId="0" borderId="76" xfId="0" applyNumberFormat="1" applyFont="1" applyBorder="1" applyAlignment="1">
      <alignment horizontal="center"/>
    </xf>
    <xf numFmtId="1" fontId="131" fillId="0" borderId="65" xfId="0" applyNumberFormat="1" applyFont="1" applyBorder="1" applyAlignment="1">
      <alignment horizontal="center"/>
    </xf>
    <xf numFmtId="1" fontId="131" fillId="0" borderId="115" xfId="0" applyNumberFormat="1" applyFont="1" applyBorder="1" applyAlignment="1">
      <alignment horizontal="center"/>
    </xf>
    <xf numFmtId="1" fontId="130" fillId="0" borderId="26" xfId="0" applyNumberFormat="1" applyFont="1" applyBorder="1" applyAlignment="1">
      <alignment horizontal="center"/>
    </xf>
    <xf numFmtId="1" fontId="10" fillId="0" borderId="50" xfId="0" applyNumberFormat="1" applyFont="1" applyBorder="1" applyAlignment="1">
      <alignment horizontal="center"/>
    </xf>
    <xf numFmtId="1" fontId="10" fillId="0" borderId="31" xfId="0" applyNumberFormat="1" applyFont="1" applyBorder="1" applyAlignment="1">
      <alignment horizontal="center"/>
    </xf>
    <xf numFmtId="1" fontId="131" fillId="0" borderId="116" xfId="0" applyNumberFormat="1" applyFont="1" applyBorder="1"/>
    <xf numFmtId="1" fontId="10" fillId="0" borderId="58" xfId="0" applyNumberFormat="1" applyFont="1" applyBorder="1" applyAlignment="1">
      <alignment horizontal="center"/>
    </xf>
    <xf numFmtId="2" fontId="131" fillId="0" borderId="26" xfId="0" applyNumberFormat="1" applyFont="1" applyBorder="1" applyAlignment="1">
      <alignment horizontal="center"/>
    </xf>
    <xf numFmtId="0" fontId="10" fillId="0" borderId="34" xfId="0" applyFont="1" applyBorder="1" applyAlignment="1">
      <alignment horizontal="left" vertical="center"/>
    </xf>
    <xf numFmtId="0" fontId="10" fillId="0" borderId="54" xfId="0" applyFont="1" applyBorder="1" applyAlignment="1">
      <alignment horizontal="left"/>
    </xf>
    <xf numFmtId="0" fontId="10" fillId="0" borderId="27" xfId="0" applyFont="1" applyBorder="1"/>
    <xf numFmtId="2" fontId="131" fillId="0" borderId="60" xfId="0" applyNumberFormat="1" applyFont="1" applyBorder="1" applyAlignment="1">
      <alignment horizontal="center"/>
    </xf>
    <xf numFmtId="2" fontId="131" fillId="0" borderId="116" xfId="0" applyNumberFormat="1" applyFont="1" applyBorder="1" applyAlignment="1">
      <alignment horizontal="center"/>
    </xf>
    <xf numFmtId="0" fontId="128" fillId="122" borderId="26" xfId="0" applyFont="1" applyFill="1" applyBorder="1"/>
    <xf numFmtId="0" fontId="128" fillId="113" borderId="26" xfId="0" applyFont="1" applyFill="1" applyBorder="1"/>
    <xf numFmtId="0" fontId="128" fillId="114" borderId="26" xfId="0" applyFont="1" applyFill="1" applyBorder="1"/>
    <xf numFmtId="0" fontId="12" fillId="0" borderId="114" xfId="0" applyFont="1" applyBorder="1"/>
    <xf numFmtId="0" fontId="128" fillId="92" borderId="120" xfId="0" applyFont="1" applyFill="1" applyBorder="1"/>
    <xf numFmtId="0" fontId="128" fillId="123" borderId="121" xfId="0" applyFont="1" applyFill="1" applyBorder="1"/>
    <xf numFmtId="0" fontId="12" fillId="121" borderId="122" xfId="0" applyFont="1" applyFill="1" applyBorder="1"/>
    <xf numFmtId="0" fontId="128" fillId="120" borderId="26" xfId="0" applyFont="1" applyFill="1" applyBorder="1"/>
    <xf numFmtId="4" fontId="128" fillId="0" borderId="67" xfId="0" applyNumberFormat="1" applyFont="1" applyBorder="1"/>
    <xf numFmtId="0" fontId="11" fillId="0" borderId="64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28" fillId="0" borderId="10" xfId="0" applyFont="1" applyBorder="1" applyAlignment="1">
      <alignment horizontal="center"/>
    </xf>
    <xf numFmtId="1" fontId="128" fillId="0" borderId="48" xfId="0" applyNumberFormat="1" applyFont="1" applyBorder="1"/>
    <xf numFmtId="1" fontId="128" fillId="0" borderId="15" xfId="0" applyNumberFormat="1" applyFont="1" applyBorder="1"/>
    <xf numFmtId="1" fontId="128" fillId="0" borderId="68" xfId="0" applyNumberFormat="1" applyFont="1" applyBorder="1"/>
    <xf numFmtId="1" fontId="128" fillId="0" borderId="10" xfId="0" applyNumberFormat="1" applyFont="1" applyBorder="1"/>
    <xf numFmtId="0" fontId="128" fillId="120" borderId="112" xfId="0" applyFont="1" applyFill="1" applyBorder="1" applyAlignment="1">
      <alignment horizontal="center"/>
    </xf>
    <xf numFmtId="0" fontId="128" fillId="120" borderId="25" xfId="0" applyFont="1" applyFill="1" applyBorder="1" applyAlignment="1">
      <alignment horizontal="center"/>
    </xf>
    <xf numFmtId="0" fontId="128" fillId="120" borderId="12" xfId="0" applyFont="1" applyFill="1" applyBorder="1" applyAlignment="1">
      <alignment horizontal="center"/>
    </xf>
    <xf numFmtId="0" fontId="128" fillId="120" borderId="113" xfId="0" applyFont="1" applyFill="1" applyBorder="1" applyAlignment="1">
      <alignment horizontal="center"/>
    </xf>
    <xf numFmtId="0" fontId="128" fillId="9" borderId="114" xfId="0" applyFont="1" applyFill="1" applyBorder="1" applyAlignment="1">
      <alignment horizontal="center"/>
    </xf>
    <xf numFmtId="0" fontId="128" fillId="9" borderId="12" xfId="0" applyFont="1" applyFill="1" applyBorder="1" applyAlignment="1">
      <alignment horizontal="center"/>
    </xf>
    <xf numFmtId="0" fontId="128" fillId="9" borderId="25" xfId="0" applyFont="1" applyFill="1" applyBorder="1" applyAlignment="1">
      <alignment horizontal="center"/>
    </xf>
    <xf numFmtId="0" fontId="128" fillId="9" borderId="113" xfId="0" applyFont="1" applyFill="1" applyBorder="1" applyAlignment="1">
      <alignment horizontal="center"/>
    </xf>
    <xf numFmtId="0" fontId="128" fillId="113" borderId="114" xfId="0" applyFont="1" applyFill="1" applyBorder="1" applyAlignment="1">
      <alignment horizontal="center"/>
    </xf>
    <xf numFmtId="0" fontId="128" fillId="113" borderId="12" xfId="0" applyFont="1" applyFill="1" applyBorder="1" applyAlignment="1">
      <alignment horizontal="center"/>
    </xf>
    <xf numFmtId="0" fontId="128" fillId="113" borderId="13" xfId="0" applyFont="1" applyFill="1" applyBorder="1" applyAlignment="1">
      <alignment horizontal="center"/>
    </xf>
    <xf numFmtId="0" fontId="128" fillId="114" borderId="112" xfId="0" applyFont="1" applyFill="1" applyBorder="1" applyAlignment="1">
      <alignment horizontal="center"/>
    </xf>
    <xf numFmtId="0" fontId="128" fillId="114" borderId="25" xfId="0" applyFont="1" applyFill="1" applyBorder="1" applyAlignment="1">
      <alignment horizontal="center"/>
    </xf>
    <xf numFmtId="0" fontId="128" fillId="114" borderId="113" xfId="0" applyFont="1" applyFill="1" applyBorder="1" applyAlignment="1">
      <alignment horizontal="center"/>
    </xf>
    <xf numFmtId="0" fontId="135" fillId="120" borderId="114" xfId="0" applyFont="1" applyFill="1" applyBorder="1" applyAlignment="1">
      <alignment horizontal="left"/>
    </xf>
    <xf numFmtId="0" fontId="135" fillId="120" borderId="12" xfId="0" applyFont="1" applyFill="1" applyBorder="1" applyAlignment="1">
      <alignment horizontal="left"/>
    </xf>
    <xf numFmtId="0" fontId="135" fillId="120" borderId="13" xfId="0" applyFont="1" applyFill="1" applyBorder="1" applyAlignment="1">
      <alignment horizontal="left"/>
    </xf>
    <xf numFmtId="0" fontId="3" fillId="0" borderId="13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7" xfId="0" applyFont="1" applyBorder="1" applyAlignment="1">
      <alignment horizontal="center"/>
    </xf>
    <xf numFmtId="0" fontId="4" fillId="0" borderId="13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7" xfId="0" applyFont="1" applyBorder="1" applyAlignment="1">
      <alignment horizontal="center"/>
    </xf>
    <xf numFmtId="0" fontId="3" fillId="0" borderId="138" xfId="0" applyFont="1" applyBorder="1" applyAlignment="1">
      <alignment horizontal="center" wrapText="1"/>
    </xf>
    <xf numFmtId="0" fontId="3" fillId="0" borderId="117" xfId="0" applyFont="1" applyBorder="1" applyAlignment="1">
      <alignment horizontal="center" wrapText="1"/>
    </xf>
    <xf numFmtId="0" fontId="133" fillId="121" borderId="114" xfId="0" applyFont="1" applyFill="1" applyBorder="1" applyAlignment="1">
      <alignment horizontal="left"/>
    </xf>
    <xf numFmtId="0" fontId="133" fillId="121" borderId="12" xfId="0" applyFont="1" applyFill="1" applyBorder="1" applyAlignment="1">
      <alignment horizontal="left"/>
    </xf>
    <xf numFmtId="0" fontId="133" fillId="121" borderId="13" xfId="0" applyFont="1" applyFill="1" applyBorder="1" applyAlignment="1">
      <alignment horizontal="left"/>
    </xf>
    <xf numFmtId="0" fontId="4" fillId="121" borderId="114" xfId="0" applyFont="1" applyFill="1" applyBorder="1" applyAlignment="1">
      <alignment horizontal="left"/>
    </xf>
    <xf numFmtId="0" fontId="4" fillId="121" borderId="12" xfId="0" applyFont="1" applyFill="1" applyBorder="1" applyAlignment="1">
      <alignment horizontal="left"/>
    </xf>
    <xf numFmtId="0" fontId="4" fillId="121" borderId="13" xfId="0" applyFont="1" applyFill="1" applyBorder="1" applyAlignment="1">
      <alignment horizontal="left"/>
    </xf>
    <xf numFmtId="0" fontId="3" fillId="0" borderId="1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35" fillId="124" borderId="114" xfId="0" applyFont="1" applyFill="1" applyBorder="1" applyAlignment="1">
      <alignment horizontal="left"/>
    </xf>
    <xf numFmtId="0" fontId="135" fillId="124" borderId="12" xfId="0" applyFont="1" applyFill="1" applyBorder="1" applyAlignment="1">
      <alignment horizontal="left"/>
    </xf>
    <xf numFmtId="0" fontId="135" fillId="124" borderId="13" xfId="0" applyFont="1" applyFill="1" applyBorder="1" applyAlignment="1">
      <alignment horizontal="left"/>
    </xf>
    <xf numFmtId="0" fontId="135" fillId="0" borderId="114" xfId="0" applyFont="1" applyBorder="1" applyAlignment="1">
      <alignment horizontal="center"/>
    </xf>
    <xf numFmtId="0" fontId="135" fillId="0" borderId="12" xfId="0" applyFont="1" applyBorder="1" applyAlignment="1">
      <alignment horizontal="center"/>
    </xf>
    <xf numFmtId="0" fontId="135" fillId="0" borderId="13" xfId="0" applyFont="1" applyBorder="1" applyAlignment="1">
      <alignment horizontal="center"/>
    </xf>
    <xf numFmtId="1" fontId="4" fillId="0" borderId="114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0" borderId="114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135" fillId="120" borderId="123" xfId="0" applyFont="1" applyFill="1" applyBorder="1" applyAlignment="1">
      <alignment horizontal="left"/>
    </xf>
    <xf numFmtId="0" fontId="135" fillId="120" borderId="11" xfId="0" applyFont="1" applyFill="1" applyBorder="1" applyAlignment="1">
      <alignment horizontal="left"/>
    </xf>
    <xf numFmtId="0" fontId="135" fillId="120" borderId="124" xfId="0" applyFont="1" applyFill="1" applyBorder="1" applyAlignment="1">
      <alignment horizontal="left"/>
    </xf>
    <xf numFmtId="0" fontId="135" fillId="121" borderId="114" xfId="0" applyFont="1" applyFill="1" applyBorder="1" applyAlignment="1">
      <alignment horizontal="left"/>
    </xf>
    <xf numFmtId="0" fontId="135" fillId="121" borderId="12" xfId="0" applyFont="1" applyFill="1" applyBorder="1" applyAlignment="1">
      <alignment horizontal="left"/>
    </xf>
    <xf numFmtId="0" fontId="135" fillId="121" borderId="13" xfId="0" applyFont="1" applyFill="1" applyBorder="1" applyAlignment="1">
      <alignment horizontal="left"/>
    </xf>
    <xf numFmtId="0" fontId="3" fillId="0" borderId="114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9202">
    <cellStyle name="20% - Accent1 10" xfId="415" xr:uid="{100B1BEE-8BFD-4477-BF89-8D65224DF96A}"/>
    <cellStyle name="20% - Accent1 10 2" xfId="671" xr:uid="{97AD7EC9-47C8-4B67-BDE1-62F60A89A4B7}"/>
    <cellStyle name="20% - Accent1 10 2 2" xfId="1178" xr:uid="{2AF55EF7-F67C-4BE6-97E4-17069A3B63A6}"/>
    <cellStyle name="20% - Accent1 10 2 2 2" xfId="2246" xr:uid="{26C730CB-DCEA-4C1E-8B05-FBF8DCDE4CC1}"/>
    <cellStyle name="20% - Accent1 10 2 2 2 2" xfId="4654" xr:uid="{2101EE51-739B-4E67-9CB2-C4C734C72B85}"/>
    <cellStyle name="20% - Accent1 10 2 2 2 3" xfId="6866" xr:uid="{12A2DF34-3666-477B-B8F2-FFA540FAB250}"/>
    <cellStyle name="20% - Accent1 10 2 2 2 4" xfId="9037" xr:uid="{DCB0B920-B2E9-487B-B4BF-89C6AC3CB3E4}"/>
    <cellStyle name="20% - Accent1 10 2 2 3" xfId="3587" xr:uid="{E6F600D1-DA90-4EB4-8F13-9EDB50902C96}"/>
    <cellStyle name="20% - Accent1 10 2 2 4" xfId="5799" xr:uid="{4782338A-E8FE-4AE3-860B-F4403FB92675}"/>
    <cellStyle name="20% - Accent1 10 2 2 5" xfId="7970" xr:uid="{4D8E6B0A-4404-4868-8B66-2D51B20D7F65}"/>
    <cellStyle name="20% - Accent1 10 2 3" xfId="1741" xr:uid="{176B3618-0F48-4B3D-A7B7-E275B84F56A5}"/>
    <cellStyle name="20% - Accent1 10 2 3 2" xfId="4149" xr:uid="{AFBC01B6-9F4D-4441-BC2D-A77CE1790EB9}"/>
    <cellStyle name="20% - Accent1 10 2 3 3" xfId="6361" xr:uid="{F318EACC-5D3B-4C04-A268-C36DD17AC9F1}"/>
    <cellStyle name="20% - Accent1 10 2 3 4" xfId="8532" xr:uid="{9F8CDB25-BFE3-409B-A8E0-60A1FBAA3B9B}"/>
    <cellStyle name="20% - Accent1 10 2 4" xfId="3081" xr:uid="{F888895C-1D92-487B-81F8-FB4A15E0EAF5}"/>
    <cellStyle name="20% - Accent1 10 2 5" xfId="5294" xr:uid="{1744227E-DD70-4169-8319-953C9C807B69}"/>
    <cellStyle name="20% - Accent1 10 2 6" xfId="7465" xr:uid="{40C7BF2A-78EF-477A-B303-7BBA312825DD}"/>
    <cellStyle name="20% - Accent1 10 3" xfId="924" xr:uid="{EEB1AF82-07CF-4A9F-88BE-AF32375492C0}"/>
    <cellStyle name="20% - Accent1 10 3 2" xfId="1993" xr:uid="{F3AC9C96-261D-4022-AC6A-C17AA644A496}"/>
    <cellStyle name="20% - Accent1 10 3 2 2" xfId="4401" xr:uid="{954F693F-17ED-4988-B512-EBC6076C21B6}"/>
    <cellStyle name="20% - Accent1 10 3 2 3" xfId="6613" xr:uid="{E82DA175-1BD1-443F-8CD9-798B939729D3}"/>
    <cellStyle name="20% - Accent1 10 3 2 4" xfId="8784" xr:uid="{0341A398-9C3C-44C6-9356-45FAA6628CE9}"/>
    <cellStyle name="20% - Accent1 10 3 3" xfId="3333" xr:uid="{5817673F-1214-4554-B6E6-D3B8292A774D}"/>
    <cellStyle name="20% - Accent1 10 3 4" xfId="5546" xr:uid="{3FBE644A-41A3-4CB6-B195-80CC7562E9D4}"/>
    <cellStyle name="20% - Accent1 10 3 5" xfId="7717" xr:uid="{9351A46B-3855-4BB3-8106-9D8E46478BFE}"/>
    <cellStyle name="20% - Accent1 10 4" xfId="1488" xr:uid="{322765A4-5595-4489-885F-BD2D1BF3E391}"/>
    <cellStyle name="20% - Accent1 10 4 2" xfId="3896" xr:uid="{2013BAEB-8F02-4277-B153-BEAE6F2B0860}"/>
    <cellStyle name="20% - Accent1 10 4 3" xfId="6108" xr:uid="{3598A198-204E-47FD-839B-A3CAFA28885D}"/>
    <cellStyle name="20% - Accent1 10 4 4" xfId="8279" xr:uid="{BDCA6FB6-9878-4344-A75B-30EF1484C29F}"/>
    <cellStyle name="20% - Accent1 10 5" xfId="2828" xr:uid="{B5449D92-CB45-45FD-BF42-582ACBCF6DEF}"/>
    <cellStyle name="20% - Accent1 10 6" xfId="5041" xr:uid="{12FDB208-A4AD-4AEE-B406-DAFC11260148}"/>
    <cellStyle name="20% - Accent1 10 7" xfId="7212" xr:uid="{73E4D518-88F6-42E8-9992-F0612C80C6BB}"/>
    <cellStyle name="20% - Accent1 11" xfId="431" xr:uid="{0A6D560A-0252-4E66-8664-CEA6E49381AD}"/>
    <cellStyle name="20% - Accent1 11 2" xfId="686" xr:uid="{720E8641-9826-4211-AE70-F8253E3DCB51}"/>
    <cellStyle name="20% - Accent1 11 2 2" xfId="1193" xr:uid="{556F5D0A-71DE-4ED8-9C16-9EE1B25B32FA}"/>
    <cellStyle name="20% - Accent1 11 2 2 2" xfId="2261" xr:uid="{D0CD9112-C94B-41BE-9056-C48B21C3CD84}"/>
    <cellStyle name="20% - Accent1 11 2 2 2 2" xfId="4669" xr:uid="{09B95882-0257-47B0-81A1-524F59B9140F}"/>
    <cellStyle name="20% - Accent1 11 2 2 2 3" xfId="6881" xr:uid="{6D80C983-AB41-4EC0-8784-09646ACCE012}"/>
    <cellStyle name="20% - Accent1 11 2 2 2 4" xfId="9052" xr:uid="{5CE8842D-1CEF-46F6-9EE0-65A0B063BA8E}"/>
    <cellStyle name="20% - Accent1 11 2 2 3" xfId="3602" xr:uid="{9AC4F592-0A33-4094-950D-A9016EB51B33}"/>
    <cellStyle name="20% - Accent1 11 2 2 4" xfId="5814" xr:uid="{42B9CEDC-E877-4EBB-85BE-494ED7099C96}"/>
    <cellStyle name="20% - Accent1 11 2 2 5" xfId="7985" xr:uid="{B8ADA89B-A8A0-4997-806D-FE90BCAABFAD}"/>
    <cellStyle name="20% - Accent1 11 2 3" xfId="1756" xr:uid="{56E9BC4A-98E6-438D-A08F-9AF74456B7AE}"/>
    <cellStyle name="20% - Accent1 11 2 3 2" xfId="4164" xr:uid="{810281A9-24DC-4914-BB97-46C16410398D}"/>
    <cellStyle name="20% - Accent1 11 2 3 3" xfId="6376" xr:uid="{044C14E5-84BB-4E55-809C-2A98C30D834F}"/>
    <cellStyle name="20% - Accent1 11 2 3 4" xfId="8547" xr:uid="{80F88181-FC0A-4DB9-85FD-EBD556119868}"/>
    <cellStyle name="20% - Accent1 11 2 4" xfId="3096" xr:uid="{C5ADA6C3-58F8-46B4-BF0D-9A83BB60785D}"/>
    <cellStyle name="20% - Accent1 11 2 5" xfId="5309" xr:uid="{5DE4A765-C1FE-48DB-A306-E2301D32E39C}"/>
    <cellStyle name="20% - Accent1 11 2 6" xfId="7480" xr:uid="{934A38E3-B5B2-4FFD-8955-DCA83B0C0E29}"/>
    <cellStyle name="20% - Accent1 11 3" xfId="940" xr:uid="{620669D9-EE09-4C36-B49C-5A1555EDE700}"/>
    <cellStyle name="20% - Accent1 11 3 2" xfId="2008" xr:uid="{9072C921-8C5C-4AE5-85CA-2D5616541152}"/>
    <cellStyle name="20% - Accent1 11 3 2 2" xfId="4416" xr:uid="{C0B35189-F39B-472E-84A3-D9D8A97B8030}"/>
    <cellStyle name="20% - Accent1 11 3 2 3" xfId="6628" xr:uid="{F02E50CA-C95A-45A9-8AB6-0A866FD44084}"/>
    <cellStyle name="20% - Accent1 11 3 2 4" xfId="8799" xr:uid="{84B3CF13-D58E-421B-ABAA-7BA49DFE5B12}"/>
    <cellStyle name="20% - Accent1 11 3 3" xfId="3349" xr:uid="{D8296A77-6E26-453A-8FE2-58F383387C62}"/>
    <cellStyle name="20% - Accent1 11 3 4" xfId="5561" xr:uid="{90F960F7-A893-44C5-8198-7EE343639C67}"/>
    <cellStyle name="20% - Accent1 11 3 5" xfId="7732" xr:uid="{47A2EC07-F4EA-4C33-972A-96B865A7B122}"/>
    <cellStyle name="20% - Accent1 11 4" xfId="1503" xr:uid="{B3F715D5-3E9F-4F99-9EDD-E9488A3DBF03}"/>
    <cellStyle name="20% - Accent1 11 4 2" xfId="3911" xr:uid="{ADC26F39-1760-497B-9AD2-21E511FE77AE}"/>
    <cellStyle name="20% - Accent1 11 4 3" xfId="6123" xr:uid="{A5A1A00B-E631-47B9-AE02-562B58C26EDF}"/>
    <cellStyle name="20% - Accent1 11 4 4" xfId="8294" xr:uid="{37D34B24-9E8E-4D10-9B0A-1F47126E1F82}"/>
    <cellStyle name="20% - Accent1 11 5" xfId="2843" xr:uid="{36A9AAC4-4FE4-44ED-A905-AA13752BCBF6}"/>
    <cellStyle name="20% - Accent1 11 6" xfId="5056" xr:uid="{6D388938-52E1-4AA4-99BF-ED673D24A8ED}"/>
    <cellStyle name="20% - Accent1 11 7" xfId="7227" xr:uid="{136CA0EC-BFAF-42F6-9170-1B8AE55E30BA}"/>
    <cellStyle name="20% - Accent1 12" xfId="446" xr:uid="{701B29CB-478B-46D4-A16A-16BB890302ED}"/>
    <cellStyle name="20% - Accent1 12 2" xfId="954" xr:uid="{1700FA76-A34C-4C85-BB8B-564EC2F924FA}"/>
    <cellStyle name="20% - Accent1 12 2 2" xfId="2022" xr:uid="{5B510ABA-104D-4A79-BBFA-0E5335F73912}"/>
    <cellStyle name="20% - Accent1 12 2 2 2" xfId="4430" xr:uid="{8021CF98-D5AC-47E6-98EC-EF3DB13E59F9}"/>
    <cellStyle name="20% - Accent1 12 2 2 3" xfId="6642" xr:uid="{AF3FC809-51AC-4688-9D2F-64D41D9109F3}"/>
    <cellStyle name="20% - Accent1 12 2 2 4" xfId="8813" xr:uid="{642BEC26-8ED2-4883-B664-4808E4911B71}"/>
    <cellStyle name="20% - Accent1 12 2 3" xfId="3363" xr:uid="{44B0C386-0D61-4DA9-BA11-11701BFBD171}"/>
    <cellStyle name="20% - Accent1 12 2 4" xfId="5575" xr:uid="{523F5988-6AE3-4188-9C39-2909E1F69F44}"/>
    <cellStyle name="20% - Accent1 12 2 5" xfId="7746" xr:uid="{E765B9B0-81F8-4BF2-8E9A-C0C7F762D4A4}"/>
    <cellStyle name="20% - Accent1 12 3" xfId="1517" xr:uid="{9B05DD18-E69B-4BAB-BEE9-06BCC3D43D8E}"/>
    <cellStyle name="20% - Accent1 12 3 2" xfId="3925" xr:uid="{5656C357-F2D4-40CE-A80E-362795D59946}"/>
    <cellStyle name="20% - Accent1 12 3 3" xfId="6137" xr:uid="{2649D909-D745-4C31-90ED-640716CD3774}"/>
    <cellStyle name="20% - Accent1 12 3 4" xfId="8308" xr:uid="{98136F33-C09F-4F1A-BCBA-7294357E9CA1}"/>
    <cellStyle name="20% - Accent1 12 4" xfId="2857" xr:uid="{FD17C612-2866-47B0-B062-01C1CE9CBFA0}"/>
    <cellStyle name="20% - Accent1 12 5" xfId="5070" xr:uid="{DA036075-56D1-421C-BBE5-6585AC3CFB99}"/>
    <cellStyle name="20% - Accent1 12 6" xfId="7241" xr:uid="{E7883D6A-7AA0-4B7D-980D-D400E8F8C8BF}"/>
    <cellStyle name="20% - Accent1 13" xfId="699" xr:uid="{7A8907DC-69CC-4B60-B6D3-FF18DEFAB71B}"/>
    <cellStyle name="20% - Accent1 13 2" xfId="1769" xr:uid="{9DC8205C-3BCC-471C-A3AE-6F55DE76901B}"/>
    <cellStyle name="20% - Accent1 13 2 2" xfId="4177" xr:uid="{99331C2D-E661-4524-B973-13042A365C85}"/>
    <cellStyle name="20% - Accent1 13 2 3" xfId="6389" xr:uid="{418FBA3A-F40A-40A9-9913-177E73A46079}"/>
    <cellStyle name="20% - Accent1 13 2 4" xfId="8560" xr:uid="{0C4AC07D-FC06-490C-8668-EFFE63A0372B}"/>
    <cellStyle name="20% - Accent1 13 3" xfId="3109" xr:uid="{4295BF7D-C19A-4DD0-B444-F8246F8A557A}"/>
    <cellStyle name="20% - Accent1 13 4" xfId="5322" xr:uid="{34B4602E-8986-47B1-B3CB-CFEAF2575FAD}"/>
    <cellStyle name="20% - Accent1 13 5" xfId="7493" xr:uid="{A3A4A687-6425-4571-BEED-B990A4E8D492}"/>
    <cellStyle name="20% - Accent1 14" xfId="1207" xr:uid="{293429C9-C2C3-4D28-9DBA-09AD06492033}"/>
    <cellStyle name="20% - Accent1 14 2" xfId="2275" xr:uid="{AD66EF44-98A5-40CC-AF1F-80872C26F890}"/>
    <cellStyle name="20% - Accent1 14 2 2" xfId="4683" xr:uid="{46C17163-56CA-4F3D-ACE3-94408FDEC8F3}"/>
    <cellStyle name="20% - Accent1 14 2 3" xfId="6895" xr:uid="{5E6F404D-DFC0-4D2B-AA24-AB062DF3F131}"/>
    <cellStyle name="20% - Accent1 14 2 4" xfId="9066" xr:uid="{750C6859-3E7C-472C-954B-76017C46445F}"/>
    <cellStyle name="20% - Accent1 14 3" xfId="3616" xr:uid="{EE70EB2E-C444-4D02-8BFF-7BCF9E7F0A3E}"/>
    <cellStyle name="20% - Accent1 14 4" xfId="5828" xr:uid="{27F3A9B6-972B-47FC-952C-7CCF50210AB4}"/>
    <cellStyle name="20% - Accent1 14 5" xfId="7999" xr:uid="{D9C58A73-5E10-4E03-BDC5-D2F757684793}"/>
    <cellStyle name="20% - Accent1 15" xfId="1221" xr:uid="{AFCB857E-C96A-4580-92E2-8DE1CEFD1CF6}"/>
    <cellStyle name="20% - Accent1 15 2" xfId="2289" xr:uid="{1EB02EAE-9AF9-4E58-9963-CC98C0264A0A}"/>
    <cellStyle name="20% - Accent1 15 2 2" xfId="4697" xr:uid="{914695DA-E0CD-48CF-B906-AA219A9C3800}"/>
    <cellStyle name="20% - Accent1 15 2 3" xfId="6909" xr:uid="{881D170F-D879-4CA9-A674-A986245449B0}"/>
    <cellStyle name="20% - Accent1 15 2 4" xfId="9080" xr:uid="{CBA3BF50-5216-4554-B796-7D1677EC0F79}"/>
    <cellStyle name="20% - Accent1 15 3" xfId="3630" xr:uid="{2BC9BF46-02FB-49FB-8845-DE3F307687C3}"/>
    <cellStyle name="20% - Accent1 15 4" xfId="5842" xr:uid="{92B36A3E-23DE-4165-ABDA-59AD9574663A}"/>
    <cellStyle name="20% - Accent1 15 5" xfId="8013" xr:uid="{B2B8F967-5079-49D4-B565-F191B8C95002}"/>
    <cellStyle name="20% - Accent1 16" xfId="1235" xr:uid="{9F09D8DB-F39D-4422-AD41-996A7CB4C4BE}"/>
    <cellStyle name="20% - Accent1 16 2" xfId="2303" xr:uid="{29536A30-17FE-41A4-86E4-4C605F473109}"/>
    <cellStyle name="20% - Accent1 16 2 2" xfId="4711" xr:uid="{6AB1C89B-A9E8-43F7-809E-8C547D4C7725}"/>
    <cellStyle name="20% - Accent1 16 2 3" xfId="6923" xr:uid="{EA712B5A-F082-455A-8E6B-43FB691170A0}"/>
    <cellStyle name="20% - Accent1 16 2 4" xfId="9094" xr:uid="{E5EF97F5-DC09-43D5-8DE7-2FB19EC8C167}"/>
    <cellStyle name="20% - Accent1 16 3" xfId="3644" xr:uid="{A10A0CAA-386E-440F-AC8E-6B5C85665CAE}"/>
    <cellStyle name="20% - Accent1 16 4" xfId="5856" xr:uid="{D9741568-711A-4486-AA0F-B00119B78718}"/>
    <cellStyle name="20% - Accent1 16 5" xfId="8027" xr:uid="{2857F43B-F410-4517-AF88-CCD5F94091D4}"/>
    <cellStyle name="20% - Accent1 17" xfId="1249" xr:uid="{F882A3D8-EB38-4E9A-BBE4-2D91924F343D}"/>
    <cellStyle name="20% - Accent1 17 2" xfId="2317" xr:uid="{D2B46770-BF0D-4050-A016-1CB17ABA18CD}"/>
    <cellStyle name="20% - Accent1 17 2 2" xfId="4725" xr:uid="{61CF4320-6B36-46E0-96DE-A571F18F7707}"/>
    <cellStyle name="20% - Accent1 17 2 3" xfId="6937" xr:uid="{6A98B525-FD18-4355-A9EE-F012C222BDD7}"/>
    <cellStyle name="20% - Accent1 17 2 4" xfId="9108" xr:uid="{3CBEDF3A-0807-49F9-857D-B25ED56B6232}"/>
    <cellStyle name="20% - Accent1 17 3" xfId="3658" xr:uid="{577FBDAE-4790-4DC5-8724-B27267FBCD33}"/>
    <cellStyle name="20% - Accent1 17 4" xfId="5870" xr:uid="{045A8C21-851E-4EB7-9534-016F93C4E70A}"/>
    <cellStyle name="20% - Accent1 17 5" xfId="8041" xr:uid="{C3BF3C28-E990-4B92-9ABC-305212BA5D63}"/>
    <cellStyle name="20% - Accent1 18" xfId="1263" xr:uid="{5179B7B8-2BC1-4D21-A6A6-AFB157E556A9}"/>
    <cellStyle name="20% - Accent1 18 2" xfId="3672" xr:uid="{3613A0D8-B1CA-4C6F-8B95-EEF7450A1275}"/>
    <cellStyle name="20% - Accent1 18 3" xfId="5884" xr:uid="{C7B6976C-C8FF-42EF-8488-DCF6CA3099B2}"/>
    <cellStyle name="20% - Accent1 18 4" xfId="8055" xr:uid="{553C544A-2778-4475-990B-5DB517C229DF}"/>
    <cellStyle name="20% - Accent1 19" xfId="2331" xr:uid="{A82C44F1-003C-4872-A50B-2CC49D4F1FC1}"/>
    <cellStyle name="20% - Accent1 19 2" xfId="4739" xr:uid="{8E7EA79F-DEFB-4053-BEBB-AC8274B1BC42}"/>
    <cellStyle name="20% - Accent1 19 3" xfId="6951" xr:uid="{091DDA06-F772-490D-815A-321691348A2C}"/>
    <cellStyle name="20% - Accent1 19 4" xfId="9122" xr:uid="{96AEF1EB-162D-4821-B842-2473EC75622A}"/>
    <cellStyle name="20% - Accent1 2" xfId="58" xr:uid="{4BB412AF-C3EA-41F4-9711-E4D35FC901B6}"/>
    <cellStyle name="20% - Accent1 2 2" xfId="120" xr:uid="{1435A7E2-ADD0-4411-9642-3FDEE29B3A8A}"/>
    <cellStyle name="20% - Accent1 2 3" xfId="2345" xr:uid="{F59DFC71-4CC7-4940-B221-0CA3B0C177A6}"/>
    <cellStyle name="20% - Accent1 2 3 2" xfId="4752" xr:uid="{2AADF2DA-0C59-4D5E-8B89-7A71D6EA2702}"/>
    <cellStyle name="20% - Accent1 2 4" xfId="2525" xr:uid="{E6E1D655-6767-449B-A407-2F3B22C82DCF}"/>
    <cellStyle name="20% - Accent1 2 5" xfId="2346" xr:uid="{D137E537-FFEA-4D40-A400-D727F3A82067}"/>
    <cellStyle name="20% - Accent1 2 6" xfId="2616" xr:uid="{F136E4BB-A897-4C71-A844-B3485E55E36D}"/>
    <cellStyle name="20% - Accent1 20" xfId="2355" xr:uid="{328D0B7E-D1F2-4B21-A818-98A7A1D28346}"/>
    <cellStyle name="20% - Accent1 20 2" xfId="4759" xr:uid="{BFCB3C1C-D7CC-4004-BC1E-546CE1536854}"/>
    <cellStyle name="20% - Accent1 20 3" xfId="6965" xr:uid="{1DA44BBE-CF0F-4666-A8F0-A8D580BFAC48}"/>
    <cellStyle name="20% - Accent1 20 4" xfId="9136" xr:uid="{D89FC42F-B247-4EED-80E2-A7C64B5CB052}"/>
    <cellStyle name="20% - Accent1 21" xfId="2592" xr:uid="{E90B21F9-0D82-4D08-BC25-A2EFD8E8E115}"/>
    <cellStyle name="20% - Accent1 22" xfId="4805" xr:uid="{48B16392-C18B-4F73-95DB-2C9C1BC20320}"/>
    <cellStyle name="20% - Accent1 23" xfId="4819" xr:uid="{43AF21AD-1EBF-4B99-92F6-D02FDD26FC63}"/>
    <cellStyle name="20% - Accent1 24" xfId="6990" xr:uid="{1ADFD6F7-F50A-4A45-B405-CCE3E9F246DA}"/>
    <cellStyle name="20% - Accent1 3" xfId="215" xr:uid="{80F68642-9B12-4C28-B9B1-88A61531DB12}"/>
    <cellStyle name="20% - Accent1 3 2" xfId="330" xr:uid="{98F12007-F967-4CC1-9FAF-110531A4F56B}"/>
    <cellStyle name="20% - Accent1 3 2 2" xfId="586" xr:uid="{CF262870-04B7-4EA1-991D-9191D02830DB}"/>
    <cellStyle name="20% - Accent1 3 2 2 2" xfId="1093" xr:uid="{6238F7F5-023C-4607-85FF-C63FBC10A654}"/>
    <cellStyle name="20% - Accent1 3 2 2 2 2" xfId="2161" xr:uid="{1BEFC419-EC0B-4180-BBD6-422F5329AFE3}"/>
    <cellStyle name="20% - Accent1 3 2 2 2 2 2" xfId="4569" xr:uid="{76601D5F-522B-462D-964C-1BA635D66E5C}"/>
    <cellStyle name="20% - Accent1 3 2 2 2 2 3" xfId="6781" xr:uid="{0A36F690-82B0-4B9B-BB28-55FF8E29A38B}"/>
    <cellStyle name="20% - Accent1 3 2 2 2 2 4" xfId="8952" xr:uid="{58B77B33-CF66-4382-9316-362943B19F0F}"/>
    <cellStyle name="20% - Accent1 3 2 2 2 3" xfId="3502" xr:uid="{213C6163-10E2-43D9-8CED-9C834B84A65D}"/>
    <cellStyle name="20% - Accent1 3 2 2 2 4" xfId="5714" xr:uid="{567D8C4D-5ABB-469A-8C2E-E6D433D0ED6E}"/>
    <cellStyle name="20% - Accent1 3 2 2 2 5" xfId="7885" xr:uid="{666038B5-4728-42A2-9262-04127BDAB80F}"/>
    <cellStyle name="20% - Accent1 3 2 2 3" xfId="1656" xr:uid="{FA10863F-D203-4A64-A6B1-61F7C9019A6D}"/>
    <cellStyle name="20% - Accent1 3 2 2 3 2" xfId="4064" xr:uid="{020CC9FE-5B4B-4663-809D-2FB107F77DA4}"/>
    <cellStyle name="20% - Accent1 3 2 2 3 3" xfId="6276" xr:uid="{3BCE9E72-3E4C-46A1-A0A1-C89696742A86}"/>
    <cellStyle name="20% - Accent1 3 2 2 3 4" xfId="8447" xr:uid="{80CD27C2-80D7-45EF-BD79-6A908C986712}"/>
    <cellStyle name="20% - Accent1 3 2 2 4" xfId="2996" xr:uid="{F49C5F08-05DE-41B4-AC58-41F16C622030}"/>
    <cellStyle name="20% - Accent1 3 2 2 5" xfId="5209" xr:uid="{4A39BC8E-FE91-4593-A377-A0F2228133A9}"/>
    <cellStyle name="20% - Accent1 3 2 2 6" xfId="7380" xr:uid="{165BFE6C-B3D5-4BC0-83CA-914B3CF516E8}"/>
    <cellStyle name="20% - Accent1 3 2 3" xfId="839" xr:uid="{157C065C-565B-424E-AA94-DF9CC4C1B476}"/>
    <cellStyle name="20% - Accent1 3 2 3 2" xfId="1908" xr:uid="{01EA6B5B-87F0-4B91-A644-7348F25F4B59}"/>
    <cellStyle name="20% - Accent1 3 2 3 2 2" xfId="4316" xr:uid="{ED4F4AFB-62D9-4EB1-A435-37A44B5DDA15}"/>
    <cellStyle name="20% - Accent1 3 2 3 2 3" xfId="6528" xr:uid="{F8FCA176-9FF3-4E02-853A-B93963578502}"/>
    <cellStyle name="20% - Accent1 3 2 3 2 4" xfId="8699" xr:uid="{8572A68A-D1EE-4249-91E0-66014B989842}"/>
    <cellStyle name="20% - Accent1 3 2 3 3" xfId="3248" xr:uid="{4C128F31-A837-4D4A-B6D9-C62ED3840D5C}"/>
    <cellStyle name="20% - Accent1 3 2 3 4" xfId="5461" xr:uid="{2A7813D7-FDDE-43AD-9115-AF26329E54C1}"/>
    <cellStyle name="20% - Accent1 3 2 3 5" xfId="7632" xr:uid="{99ED8FB5-1F7D-4216-80C0-38C1A8636386}"/>
    <cellStyle name="20% - Accent1 3 2 4" xfId="1403" xr:uid="{683A9B1A-A8D0-4A25-9168-A5CF64F8683C}"/>
    <cellStyle name="20% - Accent1 3 2 4 2" xfId="3811" xr:uid="{0A3DBD0B-A044-49BC-B3C1-70348792D4B6}"/>
    <cellStyle name="20% - Accent1 3 2 4 3" xfId="6023" xr:uid="{534A87E2-254D-4E49-BAB6-9554947CE139}"/>
    <cellStyle name="20% - Accent1 3 2 4 4" xfId="8194" xr:uid="{DFE28907-90E1-436C-A50F-994F4343DE60}"/>
    <cellStyle name="20% - Accent1 3 2 5" xfId="2743" xr:uid="{A85C396F-E7EA-496D-ACA7-E62C2B8C941F}"/>
    <cellStyle name="20% - Accent1 3 2 6" xfId="4956" xr:uid="{8896B2E8-5C67-41BE-BFE3-A39EDE3F4E2B}"/>
    <cellStyle name="20% - Accent1 3 2 7" xfId="7127" xr:uid="{47D0312E-7D1A-42EB-998B-12B4348D3FFD}"/>
    <cellStyle name="20% - Accent1 3 3" xfId="474" xr:uid="{DCA86C17-DEA0-4ABF-A285-FE9D85E3B8E8}"/>
    <cellStyle name="20% - Accent1 3 3 2" xfId="981" xr:uid="{613330BA-9262-4620-9718-ABA0EF112C8F}"/>
    <cellStyle name="20% - Accent1 3 3 2 2" xfId="2049" xr:uid="{D67F3974-ABB5-4B55-AF18-B8EF6998DF19}"/>
    <cellStyle name="20% - Accent1 3 3 2 2 2" xfId="4457" xr:uid="{3A04310C-DFB4-4F2A-84F0-7A264E4C594E}"/>
    <cellStyle name="20% - Accent1 3 3 2 2 3" xfId="6669" xr:uid="{F2F62B85-B342-43FB-A4FA-A4554FAD404C}"/>
    <cellStyle name="20% - Accent1 3 3 2 2 4" xfId="8840" xr:uid="{E8994AC9-602B-4827-966E-7A7586EDFFA7}"/>
    <cellStyle name="20% - Accent1 3 3 2 3" xfId="3390" xr:uid="{48E7F9EB-FE28-45B4-8D04-14ADD64A3856}"/>
    <cellStyle name="20% - Accent1 3 3 2 4" xfId="5602" xr:uid="{72B90A5D-B4AA-4ABE-96C9-E27431821478}"/>
    <cellStyle name="20% - Accent1 3 3 2 5" xfId="7773" xr:uid="{C0C5CF4E-D471-426B-A87F-5BABB4FECCFC}"/>
    <cellStyle name="20% - Accent1 3 3 3" xfId="1544" xr:uid="{5EAD04D2-8FB7-45AB-B0CA-B462E95EC26B}"/>
    <cellStyle name="20% - Accent1 3 3 3 2" xfId="3952" xr:uid="{9F65D613-21BF-45C7-9050-48C5705F95D5}"/>
    <cellStyle name="20% - Accent1 3 3 3 3" xfId="6164" xr:uid="{C70B4944-0723-461A-BBC3-61EF1CAA5AAE}"/>
    <cellStyle name="20% - Accent1 3 3 3 4" xfId="8335" xr:uid="{5664E480-E146-4C0B-B6F2-15936AAF1DE8}"/>
    <cellStyle name="20% - Accent1 3 3 4" xfId="2884" xr:uid="{3F0BA2F8-C7E4-466E-8685-E8D631182529}"/>
    <cellStyle name="20% - Accent1 3 3 5" xfId="5097" xr:uid="{631EC47A-2485-4AA2-8C6A-BB87E0E0848D}"/>
    <cellStyle name="20% - Accent1 3 3 6" xfId="7268" xr:uid="{B448C156-8183-4F29-9A92-422C52237B8C}"/>
    <cellStyle name="20% - Accent1 3 4" xfId="727" xr:uid="{00F5D1EC-5F36-4065-A782-088B3299D9B2}"/>
    <cellStyle name="20% - Accent1 3 4 2" xfId="1796" xr:uid="{A230C067-C033-42F5-9541-B9BE7D2EF336}"/>
    <cellStyle name="20% - Accent1 3 4 2 2" xfId="4204" xr:uid="{5FD256DD-1112-41EC-9C3C-1EE337228C05}"/>
    <cellStyle name="20% - Accent1 3 4 2 3" xfId="6416" xr:uid="{39DEE473-B5E8-4826-BEAE-6D4FD287EA5F}"/>
    <cellStyle name="20% - Accent1 3 4 2 4" xfId="8587" xr:uid="{0E75A34C-9C7D-4531-A128-DAB9B7B66084}"/>
    <cellStyle name="20% - Accent1 3 4 3" xfId="3136" xr:uid="{BF439502-697B-4DC9-92F5-70829720711F}"/>
    <cellStyle name="20% - Accent1 3 4 4" xfId="5349" xr:uid="{4A2B6886-4BF6-498A-AD1C-33096994B7F8}"/>
    <cellStyle name="20% - Accent1 3 4 5" xfId="7520" xr:uid="{24225908-8368-4D43-A3EC-F064614D53BA}"/>
    <cellStyle name="20% - Accent1 3 5" xfId="1291" xr:uid="{2A666C4B-A134-4617-9621-5E19052D31D0}"/>
    <cellStyle name="20% - Accent1 3 5 2" xfId="3699" xr:uid="{6AAF2974-1C1E-4880-BAE5-239E53AE3B95}"/>
    <cellStyle name="20% - Accent1 3 5 3" xfId="5911" xr:uid="{CD64BF3B-36A3-42EA-ADCD-7893CBB77620}"/>
    <cellStyle name="20% - Accent1 3 5 4" xfId="8082" xr:uid="{3675D738-DAFF-4332-A9F1-7DAC6AECAF5E}"/>
    <cellStyle name="20% - Accent1 3 6" xfId="2633" xr:uid="{98089CAF-6B39-4649-A8C0-41FC31CF5F3F}"/>
    <cellStyle name="20% - Accent1 3 7" xfId="4847" xr:uid="{475DDD9C-70A0-4160-87EC-CB02DB94354F}"/>
    <cellStyle name="20% - Accent1 3 8" xfId="7018" xr:uid="{84CBD44B-5E75-4CF3-AC7B-360765EC3112}"/>
    <cellStyle name="20% - Accent1 4" xfId="230" xr:uid="{1D182036-F0F8-4C2B-B5B9-9C0EFDBB61EC}"/>
    <cellStyle name="20% - Accent1 4 2" xfId="345" xr:uid="{53AC3686-62DB-416D-BA8F-5BA55B382F0B}"/>
    <cellStyle name="20% - Accent1 4 2 2" xfId="601" xr:uid="{43D6170A-B4F2-4A51-BB9E-8B8A403BE8CE}"/>
    <cellStyle name="20% - Accent1 4 2 2 2" xfId="1108" xr:uid="{A0A61654-C093-459D-8DD9-5AC5A7DE3318}"/>
    <cellStyle name="20% - Accent1 4 2 2 2 2" xfId="2176" xr:uid="{3A4B29B6-42D4-4388-97C2-32350DACE270}"/>
    <cellStyle name="20% - Accent1 4 2 2 2 2 2" xfId="4584" xr:uid="{054D6001-7B24-47FD-9030-6111C6015754}"/>
    <cellStyle name="20% - Accent1 4 2 2 2 2 3" xfId="6796" xr:uid="{AE3C32D4-841B-435B-A119-6EFED65996DF}"/>
    <cellStyle name="20% - Accent1 4 2 2 2 2 4" xfId="8967" xr:uid="{C28140A7-2786-42FE-8836-853A64297834}"/>
    <cellStyle name="20% - Accent1 4 2 2 2 3" xfId="3517" xr:uid="{38A42756-4D35-44EE-A5CA-3DB2C502E517}"/>
    <cellStyle name="20% - Accent1 4 2 2 2 4" xfId="5729" xr:uid="{13E79E40-4C08-4613-8F62-C47EBE71165F}"/>
    <cellStyle name="20% - Accent1 4 2 2 2 5" xfId="7900" xr:uid="{DC41B345-25BB-48D3-88FF-E2C845411330}"/>
    <cellStyle name="20% - Accent1 4 2 2 3" xfId="1671" xr:uid="{BA49FAEE-6BF2-4ECE-9B77-6D585EA23E3A}"/>
    <cellStyle name="20% - Accent1 4 2 2 3 2" xfId="4079" xr:uid="{6379C8BE-BAF2-4318-B3CC-AFD9CAC18128}"/>
    <cellStyle name="20% - Accent1 4 2 2 3 3" xfId="6291" xr:uid="{D65C2AB7-9071-4580-AA6C-1440735DF9FB}"/>
    <cellStyle name="20% - Accent1 4 2 2 3 4" xfId="8462" xr:uid="{AEB16ECE-9D1F-47C3-9453-EF8FA2AFF743}"/>
    <cellStyle name="20% - Accent1 4 2 2 4" xfId="3011" xr:uid="{6179209F-509D-439B-9F06-37F30B63BA44}"/>
    <cellStyle name="20% - Accent1 4 2 2 5" xfId="5224" xr:uid="{E10E06CB-54A4-4B31-B0B0-44836063641C}"/>
    <cellStyle name="20% - Accent1 4 2 2 6" xfId="7395" xr:uid="{F737E5F3-9C31-4D05-AB65-171320D7356B}"/>
    <cellStyle name="20% - Accent1 4 2 3" xfId="854" xr:uid="{6524E4BA-01D1-4105-AA22-BB957170563E}"/>
    <cellStyle name="20% - Accent1 4 2 3 2" xfId="1923" xr:uid="{D1787939-817C-4A0A-A687-6FD8D947EA4A}"/>
    <cellStyle name="20% - Accent1 4 2 3 2 2" xfId="4331" xr:uid="{A0CA55F9-8D0C-4D31-A186-AC19A24443B3}"/>
    <cellStyle name="20% - Accent1 4 2 3 2 3" xfId="6543" xr:uid="{3C8024C8-771E-459D-9F76-2B6874270B3A}"/>
    <cellStyle name="20% - Accent1 4 2 3 2 4" xfId="8714" xr:uid="{13597643-4455-4F3C-B962-C11611D0EF16}"/>
    <cellStyle name="20% - Accent1 4 2 3 3" xfId="3263" xr:uid="{3C6A2F21-D048-48B6-8021-586AD7586012}"/>
    <cellStyle name="20% - Accent1 4 2 3 4" xfId="5476" xr:uid="{C884A813-5327-488E-AB90-A356D5EB31A0}"/>
    <cellStyle name="20% - Accent1 4 2 3 5" xfId="7647" xr:uid="{E3D27108-A393-473A-B0CE-F18D00865A94}"/>
    <cellStyle name="20% - Accent1 4 2 4" xfId="1418" xr:uid="{8C1FBF38-A79D-4587-896C-A8030775768D}"/>
    <cellStyle name="20% - Accent1 4 2 4 2" xfId="3826" xr:uid="{00758465-C6AB-4AFB-A3FB-3EB2D4F10DD1}"/>
    <cellStyle name="20% - Accent1 4 2 4 3" xfId="6038" xr:uid="{53AF4C24-B9C6-402A-A479-BCAF4A1BC738}"/>
    <cellStyle name="20% - Accent1 4 2 4 4" xfId="8209" xr:uid="{DC45A2BD-33B2-4D1F-A864-5616F4841B47}"/>
    <cellStyle name="20% - Accent1 4 2 5" xfId="2758" xr:uid="{C6BE46A6-CF27-4D75-B3AF-16F68461E490}"/>
    <cellStyle name="20% - Accent1 4 2 6" xfId="4971" xr:uid="{50C99E6D-2AE8-4823-9600-83F496900664}"/>
    <cellStyle name="20% - Accent1 4 2 7" xfId="7142" xr:uid="{30CD4A44-43E7-41BD-8E58-769FF9E7D180}"/>
    <cellStyle name="20% - Accent1 4 3" xfId="489" xr:uid="{BEB7B0BE-9EF1-400B-8AE3-19FD5A348A4D}"/>
    <cellStyle name="20% - Accent1 4 3 2" xfId="996" xr:uid="{958E123B-ADCC-4712-8459-E4A93F62EFE2}"/>
    <cellStyle name="20% - Accent1 4 3 2 2" xfId="2064" xr:uid="{AB57120B-15A0-4FDF-8298-650388EB1C4D}"/>
    <cellStyle name="20% - Accent1 4 3 2 2 2" xfId="4472" xr:uid="{9D2FDD4A-8BFD-4F08-9CFB-A6B9FFFDADEB}"/>
    <cellStyle name="20% - Accent1 4 3 2 2 3" xfId="6684" xr:uid="{DA42FAE6-6042-4167-981E-307EB9CA016C}"/>
    <cellStyle name="20% - Accent1 4 3 2 2 4" xfId="8855" xr:uid="{DA6E7D2F-F4FF-44E8-8610-545C30F9E3CF}"/>
    <cellStyle name="20% - Accent1 4 3 2 3" xfId="3405" xr:uid="{28F8261A-730B-40EA-A1D0-0D47A7787090}"/>
    <cellStyle name="20% - Accent1 4 3 2 4" xfId="5617" xr:uid="{F39B208A-3CF0-430E-87E5-D85F39AFB061}"/>
    <cellStyle name="20% - Accent1 4 3 2 5" xfId="7788" xr:uid="{CFD1B49E-676A-438B-BFA1-6980303F7D18}"/>
    <cellStyle name="20% - Accent1 4 3 3" xfId="1559" xr:uid="{1349C015-10B3-4119-8ACE-D9D184174D89}"/>
    <cellStyle name="20% - Accent1 4 3 3 2" xfId="3967" xr:uid="{F6094A72-4E0E-46B8-9316-20E2722A4224}"/>
    <cellStyle name="20% - Accent1 4 3 3 3" xfId="6179" xr:uid="{8D79CCDF-C77C-4BC7-9C45-ADC8ABA4C49C}"/>
    <cellStyle name="20% - Accent1 4 3 3 4" xfId="8350" xr:uid="{7CE9B945-EDBF-4764-9089-B86627E7BC8E}"/>
    <cellStyle name="20% - Accent1 4 3 4" xfId="2899" xr:uid="{A3D07827-7596-4377-80B4-3F175DAAB0D6}"/>
    <cellStyle name="20% - Accent1 4 3 5" xfId="5112" xr:uid="{B9E57A53-1106-4DB4-903A-9DEBAB3A48A5}"/>
    <cellStyle name="20% - Accent1 4 3 6" xfId="7283" xr:uid="{2D87F28A-6A9F-41B4-AE0E-13A58473C04E}"/>
    <cellStyle name="20% - Accent1 4 4" xfId="742" xr:uid="{2DBC1253-0DF6-4FF8-BD69-BFC76EA39259}"/>
    <cellStyle name="20% - Accent1 4 4 2" xfId="1811" xr:uid="{FB667966-682B-4CD3-A4CD-4DBEB8A56656}"/>
    <cellStyle name="20% - Accent1 4 4 2 2" xfId="4219" xr:uid="{A62FD49D-84CD-4411-ADD2-14EF860C5AB2}"/>
    <cellStyle name="20% - Accent1 4 4 2 3" xfId="6431" xr:uid="{4F20B035-524A-4B08-951E-BEE03BA0DB4B}"/>
    <cellStyle name="20% - Accent1 4 4 2 4" xfId="8602" xr:uid="{58E3260A-AC7C-44FF-BF54-7913360E7CB4}"/>
    <cellStyle name="20% - Accent1 4 4 3" xfId="3151" xr:uid="{B450AA6E-B2D2-4B22-98F7-4FEBBEA575AC}"/>
    <cellStyle name="20% - Accent1 4 4 4" xfId="5364" xr:uid="{867C65FF-ADDB-474B-BA4A-3CEB528B31E1}"/>
    <cellStyle name="20% - Accent1 4 4 5" xfId="7535" xr:uid="{9AF4154D-FC94-4ECF-8987-37EBEDAD5752}"/>
    <cellStyle name="20% - Accent1 4 5" xfId="1306" xr:uid="{9142B573-9E13-46EE-BA64-AC1F1CDF496A}"/>
    <cellStyle name="20% - Accent1 4 5 2" xfId="3714" xr:uid="{E3C44F93-32E5-477A-86D0-F60477F3D90A}"/>
    <cellStyle name="20% - Accent1 4 5 3" xfId="5926" xr:uid="{AE2E0955-3B6A-42F7-A5DA-EEC38CBA811F}"/>
    <cellStyle name="20% - Accent1 4 5 4" xfId="8097" xr:uid="{BF330C9C-B40B-4E5E-9863-BE757E79FE84}"/>
    <cellStyle name="20% - Accent1 4 6" xfId="2648" xr:uid="{7556C512-4B8A-4F5A-BE02-FA1117A84656}"/>
    <cellStyle name="20% - Accent1 4 7" xfId="4862" xr:uid="{3BFC551C-10CF-4DBE-8047-88E8A43B7CC9}"/>
    <cellStyle name="20% - Accent1 4 8" xfId="7033" xr:uid="{1E1A1FAF-47EF-4709-8A88-375FACCF1975}"/>
    <cellStyle name="20% - Accent1 5" xfId="244" xr:uid="{4C5634CE-7B44-4A11-83E8-4029D3E48123}"/>
    <cellStyle name="20% - Accent1 5 2" xfId="359" xr:uid="{F82C9971-3A63-4A6C-BFD1-CBE57ED3D476}"/>
    <cellStyle name="20% - Accent1 5 2 2" xfId="615" xr:uid="{BD73F169-557C-4733-9817-DF11B1EAAB34}"/>
    <cellStyle name="20% - Accent1 5 2 2 2" xfId="1122" xr:uid="{210DDAA0-D18A-46CD-826E-EE5B744B50E4}"/>
    <cellStyle name="20% - Accent1 5 2 2 2 2" xfId="2190" xr:uid="{73F6CD49-4490-4535-95AC-41E04D7B9ABC}"/>
    <cellStyle name="20% - Accent1 5 2 2 2 2 2" xfId="4598" xr:uid="{BC6F76F2-2619-40EB-BA0D-B4F360862F1C}"/>
    <cellStyle name="20% - Accent1 5 2 2 2 2 3" xfId="6810" xr:uid="{7DD1746C-4737-4EA4-95B7-CD0BCCE0CEFE}"/>
    <cellStyle name="20% - Accent1 5 2 2 2 2 4" xfId="8981" xr:uid="{1B1B61E4-4EA1-43F3-994F-0925373CD326}"/>
    <cellStyle name="20% - Accent1 5 2 2 2 3" xfId="3531" xr:uid="{68F0BBFB-176A-4F51-A9ED-1BAF1F625F6C}"/>
    <cellStyle name="20% - Accent1 5 2 2 2 4" xfId="5743" xr:uid="{FBA06626-AC80-461E-9ADF-7830D621F8E2}"/>
    <cellStyle name="20% - Accent1 5 2 2 2 5" xfId="7914" xr:uid="{453426B8-91AB-4D60-B647-DCB3CF64F093}"/>
    <cellStyle name="20% - Accent1 5 2 2 3" xfId="1685" xr:uid="{C599E7F6-CF62-4234-A482-22474A8059CD}"/>
    <cellStyle name="20% - Accent1 5 2 2 3 2" xfId="4093" xr:uid="{65D4BC1E-FB46-4FCB-976C-C588E7ACC4A6}"/>
    <cellStyle name="20% - Accent1 5 2 2 3 3" xfId="6305" xr:uid="{F1513CA2-0613-4EC4-8206-6026602D9659}"/>
    <cellStyle name="20% - Accent1 5 2 2 3 4" xfId="8476" xr:uid="{858DEF3E-D4A3-45F2-A1C9-88F2D92FD7A1}"/>
    <cellStyle name="20% - Accent1 5 2 2 4" xfId="3025" xr:uid="{2BE7DA9F-3EA8-4757-8190-66334A0A1E17}"/>
    <cellStyle name="20% - Accent1 5 2 2 5" xfId="5238" xr:uid="{0FB22AF8-E4A6-48AE-878E-3A032F7B92DA}"/>
    <cellStyle name="20% - Accent1 5 2 2 6" xfId="7409" xr:uid="{E93050F6-9AF2-44E6-B79A-1C3B61724348}"/>
    <cellStyle name="20% - Accent1 5 2 3" xfId="868" xr:uid="{53D1C6CF-F8EF-4343-8D3C-ABE3F7E41251}"/>
    <cellStyle name="20% - Accent1 5 2 3 2" xfId="1937" xr:uid="{4E69C0E1-A14D-4C88-8771-28C24ACEB59C}"/>
    <cellStyle name="20% - Accent1 5 2 3 2 2" xfId="4345" xr:uid="{50B72C2B-8A48-42AB-A868-FAF3485A9224}"/>
    <cellStyle name="20% - Accent1 5 2 3 2 3" xfId="6557" xr:uid="{871926C2-CDFA-4F48-AA4A-6ABF562F0EB2}"/>
    <cellStyle name="20% - Accent1 5 2 3 2 4" xfId="8728" xr:uid="{2D56C309-EC1C-4337-A0B0-DE86B13898CE}"/>
    <cellStyle name="20% - Accent1 5 2 3 3" xfId="3277" xr:uid="{52DC0880-2348-4FB8-B872-E5F4EA333073}"/>
    <cellStyle name="20% - Accent1 5 2 3 4" xfId="5490" xr:uid="{4398F891-8FAE-473B-A8AD-57D476DC732C}"/>
    <cellStyle name="20% - Accent1 5 2 3 5" xfId="7661" xr:uid="{8F75DE13-EEC2-4059-8626-F289DBAF4FB6}"/>
    <cellStyle name="20% - Accent1 5 2 4" xfId="1432" xr:uid="{01769547-D441-412B-9B30-20284EB7843E}"/>
    <cellStyle name="20% - Accent1 5 2 4 2" xfId="3840" xr:uid="{63099866-1640-48E9-8D6A-7DEDAA841444}"/>
    <cellStyle name="20% - Accent1 5 2 4 3" xfId="6052" xr:uid="{FF03C26B-0706-4B3B-9F4A-22CE3876988A}"/>
    <cellStyle name="20% - Accent1 5 2 4 4" xfId="8223" xr:uid="{5DC408F9-ADF5-4CE4-8223-8DF3F3AB1716}"/>
    <cellStyle name="20% - Accent1 5 2 5" xfId="2772" xr:uid="{57025EBD-078B-4591-BE8E-4407131BCEB7}"/>
    <cellStyle name="20% - Accent1 5 2 6" xfId="4985" xr:uid="{43BE3B95-C2AE-4762-ABEC-14B5043FC539}"/>
    <cellStyle name="20% - Accent1 5 2 7" xfId="7156" xr:uid="{7D1E50DD-671C-492D-98DF-AAF72466F5DF}"/>
    <cellStyle name="20% - Accent1 5 3" xfId="503" xr:uid="{28653D2E-ACB2-425A-B420-E0E162AD8E85}"/>
    <cellStyle name="20% - Accent1 5 3 2" xfId="1010" xr:uid="{90C4D459-C773-465F-9DBD-1AADBE638942}"/>
    <cellStyle name="20% - Accent1 5 3 2 2" xfId="2078" xr:uid="{236E3CF7-D092-4BAD-B072-5C61F16CDC86}"/>
    <cellStyle name="20% - Accent1 5 3 2 2 2" xfId="4486" xr:uid="{47973972-E2A2-43D2-A7C3-276A7347E3EA}"/>
    <cellStyle name="20% - Accent1 5 3 2 2 3" xfId="6698" xr:uid="{4ECBE425-C889-4A45-8AD3-4A91DB1E637C}"/>
    <cellStyle name="20% - Accent1 5 3 2 2 4" xfId="8869" xr:uid="{FAA24D70-257C-4D90-8E9E-9618529E4BD2}"/>
    <cellStyle name="20% - Accent1 5 3 2 3" xfId="3419" xr:uid="{DAF6DDDB-A45D-4F5C-9B8A-233C2C06652F}"/>
    <cellStyle name="20% - Accent1 5 3 2 4" xfId="5631" xr:uid="{88124449-F9F7-4D6D-A282-9B58A2E32A47}"/>
    <cellStyle name="20% - Accent1 5 3 2 5" xfId="7802" xr:uid="{D9534ED0-A6EF-4AE9-A9CF-8F6220738B3C}"/>
    <cellStyle name="20% - Accent1 5 3 3" xfId="1573" xr:uid="{45789AE0-46B9-4269-8F52-1FA984E35117}"/>
    <cellStyle name="20% - Accent1 5 3 3 2" xfId="3981" xr:uid="{4424A3BF-8D2A-44C6-9C44-74A8C8843808}"/>
    <cellStyle name="20% - Accent1 5 3 3 3" xfId="6193" xr:uid="{5B14D389-3ADF-48BF-B019-D3BB6BAC314D}"/>
    <cellStyle name="20% - Accent1 5 3 3 4" xfId="8364" xr:uid="{9742FA32-5B30-4851-9518-306201CDF364}"/>
    <cellStyle name="20% - Accent1 5 3 4" xfId="2913" xr:uid="{097C2970-B461-4644-986F-42D11941B8AD}"/>
    <cellStyle name="20% - Accent1 5 3 5" xfId="5126" xr:uid="{2A0161D1-D3A2-4947-B130-B1A17B80B64C}"/>
    <cellStyle name="20% - Accent1 5 3 6" xfId="7297" xr:uid="{2495B17A-E37B-4F47-A6FC-E4CDE65BD061}"/>
    <cellStyle name="20% - Accent1 5 4" xfId="756" xr:uid="{A0B56A77-638F-44C8-9631-EEF46FE03B18}"/>
    <cellStyle name="20% - Accent1 5 4 2" xfId="1825" xr:uid="{55F2DCC1-46AB-4A89-84EF-34C8319EE00D}"/>
    <cellStyle name="20% - Accent1 5 4 2 2" xfId="4233" xr:uid="{84DE6FA5-002D-4D06-9CB8-179A163160BE}"/>
    <cellStyle name="20% - Accent1 5 4 2 3" xfId="6445" xr:uid="{ABEDA646-ADD8-4E4C-B951-10E06DCD5BFA}"/>
    <cellStyle name="20% - Accent1 5 4 2 4" xfId="8616" xr:uid="{6095C4AB-1B31-4C8A-94AF-F64E5AF77147}"/>
    <cellStyle name="20% - Accent1 5 4 3" xfId="3165" xr:uid="{F0B53E76-5C36-46EC-8A2E-A491D3C966D6}"/>
    <cellStyle name="20% - Accent1 5 4 4" xfId="5378" xr:uid="{5E011409-59F6-4662-A17B-4F8802C17B2A}"/>
    <cellStyle name="20% - Accent1 5 4 5" xfId="7549" xr:uid="{9B87FC9A-8E3A-4C44-852F-576D29763727}"/>
    <cellStyle name="20% - Accent1 5 5" xfId="1320" xr:uid="{B3E80996-B058-46D1-891F-C1A3146F71E8}"/>
    <cellStyle name="20% - Accent1 5 5 2" xfId="3728" xr:uid="{4FC595AE-D41A-4988-85C6-8FE982B7EE60}"/>
    <cellStyle name="20% - Accent1 5 5 3" xfId="5940" xr:uid="{F2692460-62A1-44B8-8D81-524C4586B32F}"/>
    <cellStyle name="20% - Accent1 5 5 4" xfId="8111" xr:uid="{FDD70D50-E9DC-45B4-8CD9-ABCB08CAADB5}"/>
    <cellStyle name="20% - Accent1 5 6" xfId="2662" xr:uid="{B6D633F7-AF31-4A4D-AD43-5FBDCC2E4BE0}"/>
    <cellStyle name="20% - Accent1 5 7" xfId="4876" xr:uid="{E536E98F-D10B-48A1-B9B9-01D40A1B1373}"/>
    <cellStyle name="20% - Accent1 5 8" xfId="7047" xr:uid="{4762001F-330C-4967-8A43-050313F1DB13}"/>
    <cellStyle name="20% - Accent1 6" xfId="258" xr:uid="{9052C63B-909B-4624-876D-5980E34A1F6C}"/>
    <cellStyle name="20% - Accent1 6 2" xfId="373" xr:uid="{3FD1BDE0-EE10-47BE-963F-BDFB07C5F2C3}"/>
    <cellStyle name="20% - Accent1 6 2 2" xfId="629" xr:uid="{B5EAAEFA-A398-439D-92CB-8A7D44C54D2D}"/>
    <cellStyle name="20% - Accent1 6 2 2 2" xfId="1136" xr:uid="{1FD3544A-59A0-4133-AEFB-C05CAE6DFB0C}"/>
    <cellStyle name="20% - Accent1 6 2 2 2 2" xfId="2204" xr:uid="{98363CE0-C4BB-4AB1-ADD0-7D983FB1E2ED}"/>
    <cellStyle name="20% - Accent1 6 2 2 2 2 2" xfId="4612" xr:uid="{E251DF52-21E7-49D6-9BD1-278319186C4A}"/>
    <cellStyle name="20% - Accent1 6 2 2 2 2 3" xfId="6824" xr:uid="{D4475BB6-39E2-4FB3-9959-65CD1DC8DA8B}"/>
    <cellStyle name="20% - Accent1 6 2 2 2 2 4" xfId="8995" xr:uid="{D3BE6AEA-4449-4254-9954-52ED9B4BAF79}"/>
    <cellStyle name="20% - Accent1 6 2 2 2 3" xfId="3545" xr:uid="{1698FB65-95EF-4EFD-A8D6-8088D0837AE0}"/>
    <cellStyle name="20% - Accent1 6 2 2 2 4" xfId="5757" xr:uid="{CC3BD263-CFE1-46BC-8AC3-40660953EC1C}"/>
    <cellStyle name="20% - Accent1 6 2 2 2 5" xfId="7928" xr:uid="{25199A42-013E-49D9-9032-0E5E0AB7A645}"/>
    <cellStyle name="20% - Accent1 6 2 2 3" xfId="1699" xr:uid="{651567AB-5759-4087-ACE3-CEB6FFEF0E05}"/>
    <cellStyle name="20% - Accent1 6 2 2 3 2" xfId="4107" xr:uid="{277CC15D-3842-41BA-BC30-6432EE5E350E}"/>
    <cellStyle name="20% - Accent1 6 2 2 3 3" xfId="6319" xr:uid="{F951BEF8-F1DF-4854-A3DF-679774A2A69B}"/>
    <cellStyle name="20% - Accent1 6 2 2 3 4" xfId="8490" xr:uid="{FEC12DD0-987B-4A69-A0B6-BE8D2BE67BD1}"/>
    <cellStyle name="20% - Accent1 6 2 2 4" xfId="3039" xr:uid="{503669E0-E7A6-4596-9CD3-BF081090E90A}"/>
    <cellStyle name="20% - Accent1 6 2 2 5" xfId="5252" xr:uid="{BD54693F-FC86-4197-BE5F-D2FB3B6B489D}"/>
    <cellStyle name="20% - Accent1 6 2 2 6" xfId="7423" xr:uid="{F6965001-078F-4342-BC33-2BF35BBDA83B}"/>
    <cellStyle name="20% - Accent1 6 2 3" xfId="882" xr:uid="{0EFEBEC7-5071-4F5C-B4AD-DE1E9D3DCBEC}"/>
    <cellStyle name="20% - Accent1 6 2 3 2" xfId="1951" xr:uid="{333D07C5-2E7E-4A0C-B307-BFB847CB12BA}"/>
    <cellStyle name="20% - Accent1 6 2 3 2 2" xfId="4359" xr:uid="{E54FA2C7-7B17-4C6C-A233-9E799B59586F}"/>
    <cellStyle name="20% - Accent1 6 2 3 2 3" xfId="6571" xr:uid="{5ED77EBA-CD57-42C0-BA56-32DD015B0ACC}"/>
    <cellStyle name="20% - Accent1 6 2 3 2 4" xfId="8742" xr:uid="{781E998D-CD28-43BC-9029-71599857D348}"/>
    <cellStyle name="20% - Accent1 6 2 3 3" xfId="3291" xr:uid="{1280E924-3CDC-478C-AFAA-20CCE0F47345}"/>
    <cellStyle name="20% - Accent1 6 2 3 4" xfId="5504" xr:uid="{227BB51B-77F3-46E0-97F2-FF1DADEC0B85}"/>
    <cellStyle name="20% - Accent1 6 2 3 5" xfId="7675" xr:uid="{834E6E96-DE31-4787-B8E2-E832BD4E0B4A}"/>
    <cellStyle name="20% - Accent1 6 2 4" xfId="1446" xr:uid="{C0D9E152-782B-4CC5-B37C-D812BF4C6494}"/>
    <cellStyle name="20% - Accent1 6 2 4 2" xfId="3854" xr:uid="{D85F08BE-A0A9-4DCA-B767-0EB457541C72}"/>
    <cellStyle name="20% - Accent1 6 2 4 3" xfId="6066" xr:uid="{1931B412-0A60-4D2F-9071-877D8B8B2B09}"/>
    <cellStyle name="20% - Accent1 6 2 4 4" xfId="8237" xr:uid="{324CDADF-6E4E-4CAC-861A-D8C962CC565E}"/>
    <cellStyle name="20% - Accent1 6 2 5" xfId="2786" xr:uid="{F6CF39DA-A22A-49E2-BC47-7D3FA3E9E897}"/>
    <cellStyle name="20% - Accent1 6 2 6" xfId="4999" xr:uid="{54FBF034-2D2F-42B8-BFF8-9C6332CC8DAC}"/>
    <cellStyle name="20% - Accent1 6 2 7" xfId="7170" xr:uid="{7802C14B-E118-4DEA-A2EC-9DAB6797A2CC}"/>
    <cellStyle name="20% - Accent1 6 3" xfId="517" xr:uid="{C3E4343C-985D-44F3-867D-BDAC982BA2BD}"/>
    <cellStyle name="20% - Accent1 6 3 2" xfId="1024" xr:uid="{1AFE67F6-C30F-4428-9428-F0D88B70686A}"/>
    <cellStyle name="20% - Accent1 6 3 2 2" xfId="2092" xr:uid="{676F674A-2056-4B04-AAD9-46A41F09250E}"/>
    <cellStyle name="20% - Accent1 6 3 2 2 2" xfId="4500" xr:uid="{6429A1EA-E44C-4EA3-BA54-AD7638D14D7D}"/>
    <cellStyle name="20% - Accent1 6 3 2 2 3" xfId="6712" xr:uid="{B279CE24-A9BD-400A-BF01-9B351E5635E3}"/>
    <cellStyle name="20% - Accent1 6 3 2 2 4" xfId="8883" xr:uid="{3AD4E2DB-B663-4562-9E65-4BC659BD1181}"/>
    <cellStyle name="20% - Accent1 6 3 2 3" xfId="3433" xr:uid="{1A5737CF-4A4B-4165-999B-4E5FFF6D8A2F}"/>
    <cellStyle name="20% - Accent1 6 3 2 4" xfId="5645" xr:uid="{5009975B-3F8D-4C3A-A4BC-180E02862EE1}"/>
    <cellStyle name="20% - Accent1 6 3 2 5" xfId="7816" xr:uid="{BBECA951-A73C-44ED-98B0-592A8203D140}"/>
    <cellStyle name="20% - Accent1 6 3 3" xfId="1587" xr:uid="{829884D9-4DBC-44B6-9665-C498B1781076}"/>
    <cellStyle name="20% - Accent1 6 3 3 2" xfId="3995" xr:uid="{29B08E9B-BC16-46E4-AB71-C6B1B49AF05E}"/>
    <cellStyle name="20% - Accent1 6 3 3 3" xfId="6207" xr:uid="{627E6473-DA8B-4D3C-8E7D-AFA44E948D71}"/>
    <cellStyle name="20% - Accent1 6 3 3 4" xfId="8378" xr:uid="{AFEAC665-54F1-49C0-952A-35FDBE0C035E}"/>
    <cellStyle name="20% - Accent1 6 3 4" xfId="2927" xr:uid="{BAFC312C-23FA-466F-8573-025E9718B22E}"/>
    <cellStyle name="20% - Accent1 6 3 5" xfId="5140" xr:uid="{25BAF01F-2EFA-45C6-AF77-6C4BB08390CE}"/>
    <cellStyle name="20% - Accent1 6 3 6" xfId="7311" xr:uid="{9DD0116D-C968-47ED-9648-E44F48ED0F86}"/>
    <cellStyle name="20% - Accent1 6 4" xfId="770" xr:uid="{2965F515-33D8-40DE-9E9F-349C8D23FEAE}"/>
    <cellStyle name="20% - Accent1 6 4 2" xfId="1839" xr:uid="{F7B26863-E95B-4828-9B0A-B23EC7202ABE}"/>
    <cellStyle name="20% - Accent1 6 4 2 2" xfId="4247" xr:uid="{2D54DA8A-DF5E-4B01-B6FB-80A2B9BE9249}"/>
    <cellStyle name="20% - Accent1 6 4 2 3" xfId="6459" xr:uid="{5C42F038-2B39-4203-8B97-FB87DED4BD1B}"/>
    <cellStyle name="20% - Accent1 6 4 2 4" xfId="8630" xr:uid="{750BE2A9-852F-4E87-894D-CA9DC33ED847}"/>
    <cellStyle name="20% - Accent1 6 4 3" xfId="3179" xr:uid="{3EC00219-3448-46BC-88E5-FB7DD3F7FB35}"/>
    <cellStyle name="20% - Accent1 6 4 4" xfId="5392" xr:uid="{4052EDF6-7058-44B0-B6E5-846C2ED8D65C}"/>
    <cellStyle name="20% - Accent1 6 4 5" xfId="7563" xr:uid="{26B48D53-0907-4843-81EE-EAC456E978A1}"/>
    <cellStyle name="20% - Accent1 6 5" xfId="1334" xr:uid="{6E0B2BDF-7535-4E36-94AF-F6AC45D52A55}"/>
    <cellStyle name="20% - Accent1 6 5 2" xfId="3742" xr:uid="{3C90D276-8705-4507-97E3-67E30476FE56}"/>
    <cellStyle name="20% - Accent1 6 5 3" xfId="5954" xr:uid="{4885C80A-29F2-48A8-B459-CD348D130773}"/>
    <cellStyle name="20% - Accent1 6 5 4" xfId="8125" xr:uid="{1CF6759B-2960-4DB0-AA87-BA48582B6016}"/>
    <cellStyle name="20% - Accent1 6 6" xfId="2676" xr:uid="{568489D0-9029-47DC-8FC6-B9EA0833D866}"/>
    <cellStyle name="20% - Accent1 6 7" xfId="4890" xr:uid="{CDFF17B3-1294-4AE8-B095-605D172F00D8}"/>
    <cellStyle name="20% - Accent1 6 8" xfId="7061" xr:uid="{7589861E-1DB9-4F8A-B143-D08CB97D83DD}"/>
    <cellStyle name="20% - Accent1 7" xfId="272" xr:uid="{1BBE7EDF-FD48-4F1B-8D2C-060D3EC02B22}"/>
    <cellStyle name="20% - Accent1 7 2" xfId="387" xr:uid="{5A19AEA5-4260-46F6-BD2D-4BD9F39F38E7}"/>
    <cellStyle name="20% - Accent1 7 2 2" xfId="643" xr:uid="{4258B848-16D7-40D6-B2F8-8D15833D6077}"/>
    <cellStyle name="20% - Accent1 7 2 2 2" xfId="1150" xr:uid="{21C152C7-3B91-420B-AF27-89080AD88B8A}"/>
    <cellStyle name="20% - Accent1 7 2 2 2 2" xfId="2218" xr:uid="{A1A59ACC-A263-428E-8521-C4F8F6B38936}"/>
    <cellStyle name="20% - Accent1 7 2 2 2 2 2" xfId="4626" xr:uid="{1BCE8D08-DC0D-4129-B33F-AD83DEA5CFFF}"/>
    <cellStyle name="20% - Accent1 7 2 2 2 2 3" xfId="6838" xr:uid="{A54AD835-F171-4930-BCE9-D6174148AFFC}"/>
    <cellStyle name="20% - Accent1 7 2 2 2 2 4" xfId="9009" xr:uid="{3894E740-9009-42DA-A1D5-28BBF146BA51}"/>
    <cellStyle name="20% - Accent1 7 2 2 2 3" xfId="3559" xr:uid="{8C76ABB0-1EE0-4306-8BEA-F11FE93B52FE}"/>
    <cellStyle name="20% - Accent1 7 2 2 2 4" xfId="5771" xr:uid="{74DE7C9C-BAB4-442E-9C32-89D9FC0C128D}"/>
    <cellStyle name="20% - Accent1 7 2 2 2 5" xfId="7942" xr:uid="{8C4AF243-77F6-43CD-B277-72F32386E605}"/>
    <cellStyle name="20% - Accent1 7 2 2 3" xfId="1713" xr:uid="{3BCB0689-F350-4CE2-BA48-855EC11310EF}"/>
    <cellStyle name="20% - Accent1 7 2 2 3 2" xfId="4121" xr:uid="{EA7DBF2A-6D7E-4AA7-AEFD-DA335995065E}"/>
    <cellStyle name="20% - Accent1 7 2 2 3 3" xfId="6333" xr:uid="{1D470AC3-701E-402B-B44E-6FA8B7BB7A0A}"/>
    <cellStyle name="20% - Accent1 7 2 2 3 4" xfId="8504" xr:uid="{ABBBBBBD-91E5-4C9F-9490-5DEAD3898BF8}"/>
    <cellStyle name="20% - Accent1 7 2 2 4" xfId="3053" xr:uid="{ADA5D19E-07F6-4906-9F47-81B322D43E05}"/>
    <cellStyle name="20% - Accent1 7 2 2 5" xfId="5266" xr:uid="{C26D4511-7E70-46E1-8EB3-127B27BCE3D2}"/>
    <cellStyle name="20% - Accent1 7 2 2 6" xfId="7437" xr:uid="{08272104-FFB8-4A1C-8A91-D4F29226CF94}"/>
    <cellStyle name="20% - Accent1 7 2 3" xfId="896" xr:uid="{500B8AD9-7002-465C-BFA0-C84275AF6DD3}"/>
    <cellStyle name="20% - Accent1 7 2 3 2" xfId="1965" xr:uid="{8FCA6528-5CC4-4756-8FF0-453C74B228CE}"/>
    <cellStyle name="20% - Accent1 7 2 3 2 2" xfId="4373" xr:uid="{5A87461F-26FD-45DA-AE63-66C6A46A20C2}"/>
    <cellStyle name="20% - Accent1 7 2 3 2 3" xfId="6585" xr:uid="{25E9AE84-F02D-4C06-A617-E500E640263A}"/>
    <cellStyle name="20% - Accent1 7 2 3 2 4" xfId="8756" xr:uid="{8BE1F3B9-D0B7-48FD-BC28-C0DC0F3BE718}"/>
    <cellStyle name="20% - Accent1 7 2 3 3" xfId="3305" xr:uid="{1BA9C3BA-F7E2-41D9-8B43-2A7A919EBBEF}"/>
    <cellStyle name="20% - Accent1 7 2 3 4" xfId="5518" xr:uid="{E170D79E-191A-4C2F-A7AB-C8CD2FF5B491}"/>
    <cellStyle name="20% - Accent1 7 2 3 5" xfId="7689" xr:uid="{39C73353-3F2E-4478-99E8-D6A657720CB7}"/>
    <cellStyle name="20% - Accent1 7 2 4" xfId="1460" xr:uid="{4C9EB4D5-BC86-4499-8CFB-E47ECD5F05AB}"/>
    <cellStyle name="20% - Accent1 7 2 4 2" xfId="3868" xr:uid="{9B7C4C48-F196-42FD-A87D-B1168AE4BAFC}"/>
    <cellStyle name="20% - Accent1 7 2 4 3" xfId="6080" xr:uid="{BB867AEC-3B84-462F-9A2A-45BF8F030829}"/>
    <cellStyle name="20% - Accent1 7 2 4 4" xfId="8251" xr:uid="{FC5D6326-08DE-4AFA-8D25-4D36BF07804F}"/>
    <cellStyle name="20% - Accent1 7 2 5" xfId="2800" xr:uid="{EE1BAB81-22A0-48A3-A9E5-374F1B577757}"/>
    <cellStyle name="20% - Accent1 7 2 6" xfId="5013" xr:uid="{9BA16319-3AB5-475F-96FA-762EB4BCAFBE}"/>
    <cellStyle name="20% - Accent1 7 2 7" xfId="7184" xr:uid="{31E361A4-A347-45C5-BD3A-73745B278E28}"/>
    <cellStyle name="20% - Accent1 7 3" xfId="531" xr:uid="{621A2F0D-57C5-43A1-8A2D-470E97510929}"/>
    <cellStyle name="20% - Accent1 7 3 2" xfId="1038" xr:uid="{7544E86C-5632-4431-8DDE-0C69A8880988}"/>
    <cellStyle name="20% - Accent1 7 3 2 2" xfId="2106" xr:uid="{5100848E-7F93-4D43-B68B-AB3A84FF8064}"/>
    <cellStyle name="20% - Accent1 7 3 2 2 2" xfId="4514" xr:uid="{CE3D16E4-214D-4A1E-A825-6F02C99289E5}"/>
    <cellStyle name="20% - Accent1 7 3 2 2 3" xfId="6726" xr:uid="{177D4E2E-88A4-49A3-A337-303E2DD9D484}"/>
    <cellStyle name="20% - Accent1 7 3 2 2 4" xfId="8897" xr:uid="{EA40303D-F1F2-40C2-9A60-3540F6FF67DE}"/>
    <cellStyle name="20% - Accent1 7 3 2 3" xfId="3447" xr:uid="{073FCEFB-0E99-4351-B00B-8F128215E4E7}"/>
    <cellStyle name="20% - Accent1 7 3 2 4" xfId="5659" xr:uid="{07768039-485A-4277-9DA7-FD7FED75CE64}"/>
    <cellStyle name="20% - Accent1 7 3 2 5" xfId="7830" xr:uid="{8D75F4BD-9B6C-411E-BDF4-496F6BD836EF}"/>
    <cellStyle name="20% - Accent1 7 3 3" xfId="1601" xr:uid="{7BCDBE1E-C2E9-4ED0-B2F1-070CB8E51282}"/>
    <cellStyle name="20% - Accent1 7 3 3 2" xfId="4009" xr:uid="{29E23BC3-9F7D-4A47-AE1C-30D0CAF40C32}"/>
    <cellStyle name="20% - Accent1 7 3 3 3" xfId="6221" xr:uid="{2C7C4E7E-E316-4872-B62B-FC2907903A7C}"/>
    <cellStyle name="20% - Accent1 7 3 3 4" xfId="8392" xr:uid="{42DF73FD-0BE1-4A38-BA56-DB75233BC277}"/>
    <cellStyle name="20% - Accent1 7 3 4" xfId="2941" xr:uid="{89A942B2-AF0A-4E73-BF20-846AE7EBBFD7}"/>
    <cellStyle name="20% - Accent1 7 3 5" xfId="5154" xr:uid="{B891B6CB-5AB1-4578-BBA6-47D1C98D1277}"/>
    <cellStyle name="20% - Accent1 7 3 6" xfId="7325" xr:uid="{8FE1A99E-17A3-4855-9361-AFF3D3947563}"/>
    <cellStyle name="20% - Accent1 7 4" xfId="784" xr:uid="{00FCB8A1-0BB8-463E-951F-29092B32E14F}"/>
    <cellStyle name="20% - Accent1 7 4 2" xfId="1853" xr:uid="{26A3CC29-527D-444B-964B-9A1E3FF23BC4}"/>
    <cellStyle name="20% - Accent1 7 4 2 2" xfId="4261" xr:uid="{A819B9D3-3FE7-4DBD-9B49-66A63F31AB17}"/>
    <cellStyle name="20% - Accent1 7 4 2 3" xfId="6473" xr:uid="{A4042748-8468-4168-8525-3DF3BAEF4764}"/>
    <cellStyle name="20% - Accent1 7 4 2 4" xfId="8644" xr:uid="{A26A8544-D925-4F8B-9876-22C6F4FCA3A9}"/>
    <cellStyle name="20% - Accent1 7 4 3" xfId="3193" xr:uid="{640232AF-8856-4E5B-A89A-19CE938042A7}"/>
    <cellStyle name="20% - Accent1 7 4 4" xfId="5406" xr:uid="{0CFC325C-4720-44C8-ABB3-F62F9C06D72B}"/>
    <cellStyle name="20% - Accent1 7 4 5" xfId="7577" xr:uid="{E8E1F311-8E26-406B-BBAF-9FA5098DE1F6}"/>
    <cellStyle name="20% - Accent1 7 5" xfId="1348" xr:uid="{8E503258-B423-4F9E-AEA4-A731F0DD3E71}"/>
    <cellStyle name="20% - Accent1 7 5 2" xfId="3756" xr:uid="{EE2180A7-D0D1-42BC-A996-313AF13DDD86}"/>
    <cellStyle name="20% - Accent1 7 5 3" xfId="5968" xr:uid="{A40569E4-B75F-449D-8AB2-560E2248FBDE}"/>
    <cellStyle name="20% - Accent1 7 5 4" xfId="8139" xr:uid="{38173047-52E3-4BA5-A75C-50104A856744}"/>
    <cellStyle name="20% - Accent1 7 6" xfId="2690" xr:uid="{50EB3667-7E26-4618-86A2-B0B73683B31D}"/>
    <cellStyle name="20% - Accent1 7 7" xfId="4904" xr:uid="{7411AB28-8460-4AC7-8E75-74571779C941}"/>
    <cellStyle name="20% - Accent1 7 8" xfId="7075" xr:uid="{629D36DC-7CFD-4F8F-942C-20AD18E63F17}"/>
    <cellStyle name="20% - Accent1 8" xfId="286" xr:uid="{69E5597A-230E-46DB-BCE7-B1E745775468}"/>
    <cellStyle name="20% - Accent1 8 2" xfId="401" xr:uid="{FD3F8F03-B58D-417F-AF75-8806A7AA1308}"/>
    <cellStyle name="20% - Accent1 8 2 2" xfId="657" xr:uid="{BE2175A1-D586-4CC0-884C-6ED110E9707C}"/>
    <cellStyle name="20% - Accent1 8 2 2 2" xfId="1164" xr:uid="{A46E531E-3140-4585-A7EC-99615AAA9D5B}"/>
    <cellStyle name="20% - Accent1 8 2 2 2 2" xfId="2232" xr:uid="{2623460E-6A22-400F-8ED9-4E81574353AE}"/>
    <cellStyle name="20% - Accent1 8 2 2 2 2 2" xfId="4640" xr:uid="{F2A4E84A-B3C8-41AF-B0F4-9EA00CC5F9D7}"/>
    <cellStyle name="20% - Accent1 8 2 2 2 2 3" xfId="6852" xr:uid="{7FF96AF3-244E-4C0C-95BE-E6D261AC31DE}"/>
    <cellStyle name="20% - Accent1 8 2 2 2 2 4" xfId="9023" xr:uid="{33D5D623-A8C6-41A5-9CCB-F6D092C6CD20}"/>
    <cellStyle name="20% - Accent1 8 2 2 2 3" xfId="3573" xr:uid="{96CFCD44-1768-448F-BA1D-0629A75F10D8}"/>
    <cellStyle name="20% - Accent1 8 2 2 2 4" xfId="5785" xr:uid="{007F1429-8A34-4E15-8CE0-E6EBBA84B5A8}"/>
    <cellStyle name="20% - Accent1 8 2 2 2 5" xfId="7956" xr:uid="{585F5315-C997-4DB1-9333-3CA74AA347D0}"/>
    <cellStyle name="20% - Accent1 8 2 2 3" xfId="1727" xr:uid="{BCC3685F-9287-4F6D-BDED-71B8A11D6A55}"/>
    <cellStyle name="20% - Accent1 8 2 2 3 2" xfId="4135" xr:uid="{781B33E9-1C4E-4E04-B93F-9AA18C97DE6B}"/>
    <cellStyle name="20% - Accent1 8 2 2 3 3" xfId="6347" xr:uid="{94B4C9F2-C3E2-4B48-B72F-7C3023838B1D}"/>
    <cellStyle name="20% - Accent1 8 2 2 3 4" xfId="8518" xr:uid="{74D395E2-C7B8-4969-8DCE-E4659D850C23}"/>
    <cellStyle name="20% - Accent1 8 2 2 4" xfId="3067" xr:uid="{26EA3A7D-98D6-4DD4-ACF0-1A21C5622DC3}"/>
    <cellStyle name="20% - Accent1 8 2 2 5" xfId="5280" xr:uid="{887D140D-294A-4A17-A5EB-29A22F195883}"/>
    <cellStyle name="20% - Accent1 8 2 2 6" xfId="7451" xr:uid="{9B0AA5F4-6B87-47BF-B57F-EB9AFC1A6A78}"/>
    <cellStyle name="20% - Accent1 8 2 3" xfId="910" xr:uid="{42DDBDEB-E521-459D-964B-D31EDA3629A4}"/>
    <cellStyle name="20% - Accent1 8 2 3 2" xfId="1979" xr:uid="{840B85E0-30C7-4C35-BCA3-1E2CC39732AC}"/>
    <cellStyle name="20% - Accent1 8 2 3 2 2" xfId="4387" xr:uid="{344FB29A-4B69-4F23-A1E3-2BAFCC26EEDE}"/>
    <cellStyle name="20% - Accent1 8 2 3 2 3" xfId="6599" xr:uid="{67959673-7217-40EF-B1B8-4D6C553ED830}"/>
    <cellStyle name="20% - Accent1 8 2 3 2 4" xfId="8770" xr:uid="{DF327E6F-61A1-4CF6-94F8-846AD3422DA3}"/>
    <cellStyle name="20% - Accent1 8 2 3 3" xfId="3319" xr:uid="{6FD7EE31-E485-4A23-B1A1-8B116E9ACCCF}"/>
    <cellStyle name="20% - Accent1 8 2 3 4" xfId="5532" xr:uid="{DC089A2C-F502-4891-B5C4-FE407D87E0D0}"/>
    <cellStyle name="20% - Accent1 8 2 3 5" xfId="7703" xr:uid="{66AB2DD0-7860-408B-ADFD-CD6F4D8699A6}"/>
    <cellStyle name="20% - Accent1 8 2 4" xfId="1474" xr:uid="{F50C12EE-7C6C-4C2D-87B1-3C16201D406A}"/>
    <cellStyle name="20% - Accent1 8 2 4 2" xfId="3882" xr:uid="{6F29C8A0-D5CE-4313-A499-600363C72044}"/>
    <cellStyle name="20% - Accent1 8 2 4 3" xfId="6094" xr:uid="{B6360A53-EAF2-4438-8B33-1C6FA97E0058}"/>
    <cellStyle name="20% - Accent1 8 2 4 4" xfId="8265" xr:uid="{E99E9400-52AE-4C67-A9E8-2CA6B2A64E9D}"/>
    <cellStyle name="20% - Accent1 8 2 5" xfId="2814" xr:uid="{EE7AE501-D457-4E48-95FC-66CDC34B04CA}"/>
    <cellStyle name="20% - Accent1 8 2 6" xfId="5027" xr:uid="{0C1749D2-6A2F-405D-8F8C-002BFE2FF2A7}"/>
    <cellStyle name="20% - Accent1 8 2 7" xfId="7198" xr:uid="{D56FD058-307B-44BB-951C-E8F3EB3D9097}"/>
    <cellStyle name="20% - Accent1 8 3" xfId="545" xr:uid="{E176C2E8-BF2D-4EEB-9892-221A1690BD72}"/>
    <cellStyle name="20% - Accent1 8 3 2" xfId="1052" xr:uid="{01DFFF98-6695-4009-9E7C-638D91F8175F}"/>
    <cellStyle name="20% - Accent1 8 3 2 2" xfId="2120" xr:uid="{20E67CCB-6D66-4AFD-9809-50F198D36DF4}"/>
    <cellStyle name="20% - Accent1 8 3 2 2 2" xfId="4528" xr:uid="{8B873D20-8A50-4768-8022-372DC0DB68E9}"/>
    <cellStyle name="20% - Accent1 8 3 2 2 3" xfId="6740" xr:uid="{9A792857-7FE2-4E25-A42D-7498CE8D54A7}"/>
    <cellStyle name="20% - Accent1 8 3 2 2 4" xfId="8911" xr:uid="{8C62F54F-3EB5-4C5B-B893-A4FD25EBC230}"/>
    <cellStyle name="20% - Accent1 8 3 2 3" xfId="3461" xr:uid="{75D813E7-FED1-4993-AEF6-A21F92AD29EB}"/>
    <cellStyle name="20% - Accent1 8 3 2 4" xfId="5673" xr:uid="{0BAF4534-63EB-4CFB-A014-CA0E8AADA010}"/>
    <cellStyle name="20% - Accent1 8 3 2 5" xfId="7844" xr:uid="{E67D7A92-9C83-4FE1-9B8B-CB9C9CF14EE6}"/>
    <cellStyle name="20% - Accent1 8 3 3" xfId="1615" xr:uid="{D7F20B2E-E6BA-41FF-BD9F-1B48BF25EE9A}"/>
    <cellStyle name="20% - Accent1 8 3 3 2" xfId="4023" xr:uid="{95A37C1F-4839-45F4-B8D6-12D2AB286207}"/>
    <cellStyle name="20% - Accent1 8 3 3 3" xfId="6235" xr:uid="{7DBFC50A-BA49-464F-AFFA-6522E218D47C}"/>
    <cellStyle name="20% - Accent1 8 3 3 4" xfId="8406" xr:uid="{534FA999-1D9E-4186-A0DF-52C09E255AFC}"/>
    <cellStyle name="20% - Accent1 8 3 4" xfId="2955" xr:uid="{82137A27-5AE2-4C56-BAF2-D5F662D3870B}"/>
    <cellStyle name="20% - Accent1 8 3 5" xfId="5168" xr:uid="{84CCECD3-A287-41E6-B62D-E0FCA3C62A3B}"/>
    <cellStyle name="20% - Accent1 8 3 6" xfId="7339" xr:uid="{9185AD4A-8404-4606-9B0B-13BE27CD77D3}"/>
    <cellStyle name="20% - Accent1 8 4" xfId="798" xr:uid="{577D56B1-C11A-420D-B257-F13D5C10AB8A}"/>
    <cellStyle name="20% - Accent1 8 4 2" xfId="1867" xr:uid="{5E799479-B98F-4D96-B4FB-49D1B8768121}"/>
    <cellStyle name="20% - Accent1 8 4 2 2" xfId="4275" xr:uid="{39E766DC-6FAA-48BF-AFE6-28244B55B919}"/>
    <cellStyle name="20% - Accent1 8 4 2 3" xfId="6487" xr:uid="{A90120CC-6AA2-49FC-8315-E36BD8ACBD49}"/>
    <cellStyle name="20% - Accent1 8 4 2 4" xfId="8658" xr:uid="{786A7A02-E3B0-4862-B0F6-4ADDDD18A3BC}"/>
    <cellStyle name="20% - Accent1 8 4 3" xfId="3207" xr:uid="{A961682A-B007-4978-915D-2296A055270B}"/>
    <cellStyle name="20% - Accent1 8 4 4" xfId="5420" xr:uid="{4C11AF45-F22A-41B9-9507-BB8B61B859EE}"/>
    <cellStyle name="20% - Accent1 8 4 5" xfId="7591" xr:uid="{B821E9E3-9B7E-49DB-8261-632F63B6B664}"/>
    <cellStyle name="20% - Accent1 8 5" xfId="1362" xr:uid="{383D5CE5-470B-4F12-8C18-1B42BA565716}"/>
    <cellStyle name="20% - Accent1 8 5 2" xfId="3770" xr:uid="{8554484B-172B-4E85-BD8E-342B90D7BAF0}"/>
    <cellStyle name="20% - Accent1 8 5 3" xfId="5982" xr:uid="{41E9D3AB-5ECB-4F4F-AC34-729540B47E83}"/>
    <cellStyle name="20% - Accent1 8 5 4" xfId="8153" xr:uid="{209A957C-CE4C-45FA-87A4-D74F77E6851B}"/>
    <cellStyle name="20% - Accent1 8 6" xfId="2704" xr:uid="{6F52BFCE-1323-4A66-9830-DD6998D233E4}"/>
    <cellStyle name="20% - Accent1 8 7" xfId="4918" xr:uid="{E8A0BBA6-D4BC-40CE-A8ED-9179293E09A7}"/>
    <cellStyle name="20% - Accent1 8 8" xfId="7089" xr:uid="{C919801B-C619-434F-B0EC-D8A9EF33F26E}"/>
    <cellStyle name="20% - Accent1 9" xfId="300" xr:uid="{DB9C8E6D-4780-4924-B1BA-3D0FF7CF77B8}"/>
    <cellStyle name="20% - Accent1 9 2" xfId="559" xr:uid="{B988C926-B32C-410D-8826-37A2BA35A11B}"/>
    <cellStyle name="20% - Accent1 9 2 2" xfId="1066" xr:uid="{82048FEE-3F3D-4C0C-BF4D-5169674BCC6E}"/>
    <cellStyle name="20% - Accent1 9 2 2 2" xfId="2134" xr:uid="{0C689BCC-2E4F-4EA4-9172-3105EB2B1861}"/>
    <cellStyle name="20% - Accent1 9 2 2 2 2" xfId="4542" xr:uid="{1FF0B60A-2627-42E7-9E2C-E920DFE0AACD}"/>
    <cellStyle name="20% - Accent1 9 2 2 2 3" xfId="6754" xr:uid="{0AC1ECD6-17E4-4EB8-8DB9-D3BA38671974}"/>
    <cellStyle name="20% - Accent1 9 2 2 2 4" xfId="8925" xr:uid="{1DAC5540-87D3-4A48-BE89-89103982DA8F}"/>
    <cellStyle name="20% - Accent1 9 2 2 3" xfId="3475" xr:uid="{96B06CCB-1397-44EF-883C-0157E174CF37}"/>
    <cellStyle name="20% - Accent1 9 2 2 4" xfId="5687" xr:uid="{7E0897F6-591D-423B-8A01-55DD3D4F7EC4}"/>
    <cellStyle name="20% - Accent1 9 2 2 5" xfId="7858" xr:uid="{A3C61A1A-ED55-4F7E-BB82-B8128997FF88}"/>
    <cellStyle name="20% - Accent1 9 2 3" xfId="1629" xr:uid="{4A78F684-2F0F-4C0B-A29B-D9FF8335AB08}"/>
    <cellStyle name="20% - Accent1 9 2 3 2" xfId="4037" xr:uid="{FE7619CC-9A40-4A75-9F47-A18ACC0B5608}"/>
    <cellStyle name="20% - Accent1 9 2 3 3" xfId="6249" xr:uid="{BB776F38-4EC6-49B6-8E9F-ACFE8296373D}"/>
    <cellStyle name="20% - Accent1 9 2 3 4" xfId="8420" xr:uid="{C5EF9587-433D-437B-8A2C-2DAE70D08CA9}"/>
    <cellStyle name="20% - Accent1 9 2 4" xfId="2969" xr:uid="{F447DCFE-16F3-465D-A5CF-D14BE8A63222}"/>
    <cellStyle name="20% - Accent1 9 2 5" xfId="5182" xr:uid="{A823E2F6-529E-4AB8-A74E-EF2ED61872BB}"/>
    <cellStyle name="20% - Accent1 9 2 6" xfId="7353" xr:uid="{4870D02C-7EB6-4346-B161-4E3BB7EBA3C8}"/>
    <cellStyle name="20% - Accent1 9 3" xfId="812" xr:uid="{5A9D13CF-22BD-4234-A9BE-81F3539C2954}"/>
    <cellStyle name="20% - Accent1 9 3 2" xfId="1881" xr:uid="{BD3A1629-CD93-42C9-8431-9C71DFDCA05E}"/>
    <cellStyle name="20% - Accent1 9 3 2 2" xfId="4289" xr:uid="{CED647C5-0C0B-4A9D-8C4C-318DBFEF74B1}"/>
    <cellStyle name="20% - Accent1 9 3 2 3" xfId="6501" xr:uid="{17B7EF38-815A-42E7-80AA-27280FEDF04A}"/>
    <cellStyle name="20% - Accent1 9 3 2 4" xfId="8672" xr:uid="{1C42866B-EAA1-4A17-B8C6-A31F36EBC392}"/>
    <cellStyle name="20% - Accent1 9 3 3" xfId="3221" xr:uid="{2F42DF48-9256-47F5-8BEB-1A864C89400C}"/>
    <cellStyle name="20% - Accent1 9 3 4" xfId="5434" xr:uid="{871914C4-ACF2-442A-8A02-9FBBEAF10EAA}"/>
    <cellStyle name="20% - Accent1 9 3 5" xfId="7605" xr:uid="{8206AC09-0BE3-46C3-8117-6829B65282DF}"/>
    <cellStyle name="20% - Accent1 9 4" xfId="1376" xr:uid="{94F939A8-4F5E-4669-857E-C074FF07F805}"/>
    <cellStyle name="20% - Accent1 9 4 2" xfId="3784" xr:uid="{C99F02BB-20A0-4846-A099-D325783E7C08}"/>
    <cellStyle name="20% - Accent1 9 4 3" xfId="5996" xr:uid="{E59BEF17-3C50-40D1-AE46-F57D240597BF}"/>
    <cellStyle name="20% - Accent1 9 4 4" xfId="8167" xr:uid="{0C34C6EF-6E07-47FF-8D2A-FEA142E77574}"/>
    <cellStyle name="20% - Accent1 9 5" xfId="2718" xr:uid="{A8575045-A9BE-42F7-B4C9-CAF7540AF3B4}"/>
    <cellStyle name="20% - Accent1 9 6" xfId="4932" xr:uid="{2F322D60-7F57-4435-80A7-2047ACBECA9B}"/>
    <cellStyle name="20% - Accent1 9 7" xfId="7103" xr:uid="{E9BD33A6-CBFE-473F-A2FE-2391456F147F}"/>
    <cellStyle name="20% - Accent2 10" xfId="417" xr:uid="{E8BB8A61-11A5-4F1A-92F9-3EA206E0823B}"/>
    <cellStyle name="20% - Accent2 10 2" xfId="673" xr:uid="{6CC6A3D5-1ED9-423F-9893-8BFD388CC7BF}"/>
    <cellStyle name="20% - Accent2 10 2 2" xfId="1180" xr:uid="{AA55326C-CF08-4B5C-8856-31FD4A85D642}"/>
    <cellStyle name="20% - Accent2 10 2 2 2" xfId="2248" xr:uid="{54EA39D0-3202-4D59-B175-E2DA99FDB9D7}"/>
    <cellStyle name="20% - Accent2 10 2 2 2 2" xfId="4656" xr:uid="{8BE50FED-2B9A-44CB-AF6C-82D6A9749245}"/>
    <cellStyle name="20% - Accent2 10 2 2 2 3" xfId="6868" xr:uid="{184C54D0-048B-4536-B3D7-88F9DD1E921E}"/>
    <cellStyle name="20% - Accent2 10 2 2 2 4" xfId="9039" xr:uid="{F7CCB987-102F-4E25-98EB-046AABE85EE6}"/>
    <cellStyle name="20% - Accent2 10 2 2 3" xfId="3589" xr:uid="{254E15E1-2805-48D7-A1EF-B20966F5E5D9}"/>
    <cellStyle name="20% - Accent2 10 2 2 4" xfId="5801" xr:uid="{3FEF3E33-2E34-4A37-A65A-997FA07FF018}"/>
    <cellStyle name="20% - Accent2 10 2 2 5" xfId="7972" xr:uid="{E59D859B-1D9F-45E6-8CF7-EA8D98CB8FE4}"/>
    <cellStyle name="20% - Accent2 10 2 3" xfId="1743" xr:uid="{685EDF57-B720-4A8B-80E9-45FED34F7E87}"/>
    <cellStyle name="20% - Accent2 10 2 3 2" xfId="4151" xr:uid="{A10CFAFD-50E1-4145-BB53-EB33E079251D}"/>
    <cellStyle name="20% - Accent2 10 2 3 3" xfId="6363" xr:uid="{180A5797-C755-4D5A-B2C4-FF8DDC78F5CA}"/>
    <cellStyle name="20% - Accent2 10 2 3 4" xfId="8534" xr:uid="{B097790D-1B10-463F-865A-6CEFEF938DB0}"/>
    <cellStyle name="20% - Accent2 10 2 4" xfId="3083" xr:uid="{0516C6F1-DAFE-4203-B538-AB64AAF4A186}"/>
    <cellStyle name="20% - Accent2 10 2 5" xfId="5296" xr:uid="{7E14F928-5773-4A0F-AF8C-1E5CB3888C08}"/>
    <cellStyle name="20% - Accent2 10 2 6" xfId="7467" xr:uid="{0EB4A1E7-4315-4999-94A0-97665E12A0D3}"/>
    <cellStyle name="20% - Accent2 10 3" xfId="926" xr:uid="{7B2D5488-E514-4874-B63A-C51BB64AD5D8}"/>
    <cellStyle name="20% - Accent2 10 3 2" xfId="1995" xr:uid="{0C984D89-CE62-4E49-97D9-94F135CE66F2}"/>
    <cellStyle name="20% - Accent2 10 3 2 2" xfId="4403" xr:uid="{84367E65-5387-4893-828B-FE972591E0E9}"/>
    <cellStyle name="20% - Accent2 10 3 2 3" xfId="6615" xr:uid="{30C5808F-2651-4FBB-ACBB-0477B451C7F0}"/>
    <cellStyle name="20% - Accent2 10 3 2 4" xfId="8786" xr:uid="{E71EF446-809C-46AE-A510-0150C98D4367}"/>
    <cellStyle name="20% - Accent2 10 3 3" xfId="3335" xr:uid="{1B97406C-0846-40A8-803D-789794AA8B48}"/>
    <cellStyle name="20% - Accent2 10 3 4" xfId="5548" xr:uid="{8BE3B174-F8E6-47FC-B496-2D8B11CA286E}"/>
    <cellStyle name="20% - Accent2 10 3 5" xfId="7719" xr:uid="{D5C0ACBA-987B-4D12-9150-98FB619ED481}"/>
    <cellStyle name="20% - Accent2 10 4" xfId="1490" xr:uid="{BA240DBF-FBF0-44DB-AB89-E7CBA1C344FA}"/>
    <cellStyle name="20% - Accent2 10 4 2" xfId="3898" xr:uid="{A9232923-0A2E-4376-AA85-EE95C8D1BBC8}"/>
    <cellStyle name="20% - Accent2 10 4 3" xfId="6110" xr:uid="{45C5B29D-4D6D-44B7-9146-6A45BF1F2CDF}"/>
    <cellStyle name="20% - Accent2 10 4 4" xfId="8281" xr:uid="{D0701DE6-4698-4180-9BA3-0DB2E529E331}"/>
    <cellStyle name="20% - Accent2 10 5" xfId="2830" xr:uid="{AF22F858-9C62-4E09-B99E-61E27D43B300}"/>
    <cellStyle name="20% - Accent2 10 6" xfId="5043" xr:uid="{52142D13-86CA-41B7-AC28-BF8009218163}"/>
    <cellStyle name="20% - Accent2 10 7" xfId="7214" xr:uid="{6A4EF35E-64AB-4BCF-AE80-27B1DEB037B6}"/>
    <cellStyle name="20% - Accent2 11" xfId="433" xr:uid="{7AC9328A-0096-41A9-92A3-8396F29596CA}"/>
    <cellStyle name="20% - Accent2 11 2" xfId="688" xr:uid="{2FD95751-D136-41A7-8D20-3B3D87FAC973}"/>
    <cellStyle name="20% - Accent2 11 2 2" xfId="1195" xr:uid="{DADDE49D-2E07-4396-9BA2-3E85D2D5ECA4}"/>
    <cellStyle name="20% - Accent2 11 2 2 2" xfId="2263" xr:uid="{E3270F5E-3884-4D69-B6F6-75F4E91A8B4B}"/>
    <cellStyle name="20% - Accent2 11 2 2 2 2" xfId="4671" xr:uid="{8382AF36-E0D5-4455-8B4A-583A912ACA3A}"/>
    <cellStyle name="20% - Accent2 11 2 2 2 3" xfId="6883" xr:uid="{694D3A17-C00C-4EC2-8C2D-2EBEB84F3901}"/>
    <cellStyle name="20% - Accent2 11 2 2 2 4" xfId="9054" xr:uid="{70822062-9C7C-4790-9E1A-00453A42DD42}"/>
    <cellStyle name="20% - Accent2 11 2 2 3" xfId="3604" xr:uid="{8A45A5AE-B0F1-4597-8916-9C80A1BD337A}"/>
    <cellStyle name="20% - Accent2 11 2 2 4" xfId="5816" xr:uid="{3F90E421-EED8-46E4-9A7D-317D8EC773CC}"/>
    <cellStyle name="20% - Accent2 11 2 2 5" xfId="7987" xr:uid="{2BA13208-31E8-4464-9C88-24C0E6D11E40}"/>
    <cellStyle name="20% - Accent2 11 2 3" xfId="1758" xr:uid="{4D0A376B-8591-484E-8300-0476D4FA66F5}"/>
    <cellStyle name="20% - Accent2 11 2 3 2" xfId="4166" xr:uid="{2F8D646D-68B8-49E0-BFC3-8F301DB35EEF}"/>
    <cellStyle name="20% - Accent2 11 2 3 3" xfId="6378" xr:uid="{EE9C53E2-6B14-4298-93C4-4EBC8BFED209}"/>
    <cellStyle name="20% - Accent2 11 2 3 4" xfId="8549" xr:uid="{77BF437D-F5C1-446E-9300-400985F44CFC}"/>
    <cellStyle name="20% - Accent2 11 2 4" xfId="3098" xr:uid="{6EE87F57-8D7B-464F-93DE-E844188C27ED}"/>
    <cellStyle name="20% - Accent2 11 2 5" xfId="5311" xr:uid="{0E790DE9-0FFE-4187-930B-AC8C3D0EE148}"/>
    <cellStyle name="20% - Accent2 11 2 6" xfId="7482" xr:uid="{B783E5C9-9866-40FA-A7D7-9F1581700333}"/>
    <cellStyle name="20% - Accent2 11 3" xfId="942" xr:uid="{8DB625EF-708D-41D5-BCD9-A0189A829FAE}"/>
    <cellStyle name="20% - Accent2 11 3 2" xfId="2010" xr:uid="{5D22CF14-6CC1-4563-B4E8-7A267E7D6E91}"/>
    <cellStyle name="20% - Accent2 11 3 2 2" xfId="4418" xr:uid="{94F114B0-1E9E-47B6-BFDB-4CA941E8E1DF}"/>
    <cellStyle name="20% - Accent2 11 3 2 3" xfId="6630" xr:uid="{615A824B-DE87-4678-BFF7-FF9CE2CC6359}"/>
    <cellStyle name="20% - Accent2 11 3 2 4" xfId="8801" xr:uid="{F1A179A0-3B22-4783-85F9-171906DEEB99}"/>
    <cellStyle name="20% - Accent2 11 3 3" xfId="3351" xr:uid="{CAE719D3-6B44-449F-BD42-F091EC0AB067}"/>
    <cellStyle name="20% - Accent2 11 3 4" xfId="5563" xr:uid="{10B5C5EA-4E2D-4DB6-AB40-5091BC3BC7FE}"/>
    <cellStyle name="20% - Accent2 11 3 5" xfId="7734" xr:uid="{6A79AA28-0A74-471B-BE66-640F5363BD55}"/>
    <cellStyle name="20% - Accent2 11 4" xfId="1505" xr:uid="{830B58E5-D130-46D7-A7A3-B5F78AD90365}"/>
    <cellStyle name="20% - Accent2 11 4 2" xfId="3913" xr:uid="{CBF4B9EB-CFD0-40C3-ADEA-27E7AE8C6031}"/>
    <cellStyle name="20% - Accent2 11 4 3" xfId="6125" xr:uid="{B5E02B20-4C3D-4F26-B0B4-6C53C30B9E51}"/>
    <cellStyle name="20% - Accent2 11 4 4" xfId="8296" xr:uid="{59C6944F-1387-481C-8B23-BE3996802364}"/>
    <cellStyle name="20% - Accent2 11 5" xfId="2845" xr:uid="{B657CB16-F9FF-4B51-A68F-6C967F93C65D}"/>
    <cellStyle name="20% - Accent2 11 6" xfId="5058" xr:uid="{869F4A97-0F4D-496D-BA50-27C1E80B4DBA}"/>
    <cellStyle name="20% - Accent2 11 7" xfId="7229" xr:uid="{E041D6DC-03B3-4F18-AF2F-01CE91BC1EE1}"/>
    <cellStyle name="20% - Accent2 12" xfId="448" xr:uid="{C1AE56EF-EE67-451D-89FA-4481EF2258E6}"/>
    <cellStyle name="20% - Accent2 12 2" xfId="956" xr:uid="{E0B2C243-889E-4DBF-96D5-ACC7CCEE4EFC}"/>
    <cellStyle name="20% - Accent2 12 2 2" xfId="2024" xr:uid="{3473E48F-9A85-4F26-84AB-EBFE4F860574}"/>
    <cellStyle name="20% - Accent2 12 2 2 2" xfId="4432" xr:uid="{438DD55C-EBE8-47FB-ABDC-B0B867842D5F}"/>
    <cellStyle name="20% - Accent2 12 2 2 3" xfId="6644" xr:uid="{A1616871-423D-4ABB-9229-54B45DA01E66}"/>
    <cellStyle name="20% - Accent2 12 2 2 4" xfId="8815" xr:uid="{4A4A2246-7D00-48AF-8278-6E903E33762B}"/>
    <cellStyle name="20% - Accent2 12 2 3" xfId="3365" xr:uid="{ED023415-B47A-4990-86D6-0A5BEF7782C4}"/>
    <cellStyle name="20% - Accent2 12 2 4" xfId="5577" xr:uid="{A31B7063-9D2F-41AB-9DA5-B45F08C78382}"/>
    <cellStyle name="20% - Accent2 12 2 5" xfId="7748" xr:uid="{C825E9A2-78B5-48F9-B17B-F83134177E95}"/>
    <cellStyle name="20% - Accent2 12 3" xfId="1519" xr:uid="{9E22021D-7348-492A-BC03-10ECFEF90395}"/>
    <cellStyle name="20% - Accent2 12 3 2" xfId="3927" xr:uid="{D6DACD7E-41FA-43F6-81B4-6D58FA233CBD}"/>
    <cellStyle name="20% - Accent2 12 3 3" xfId="6139" xr:uid="{BCFD0FC8-1A9F-4822-A617-504162286640}"/>
    <cellStyle name="20% - Accent2 12 3 4" xfId="8310" xr:uid="{ED29D8F9-D00E-4A9D-A997-1BE27B3838F6}"/>
    <cellStyle name="20% - Accent2 12 4" xfId="2859" xr:uid="{FC8841D0-FC87-44F9-B614-70E145DEB5B8}"/>
    <cellStyle name="20% - Accent2 12 5" xfId="5072" xr:uid="{D96E7AAA-2409-4002-97F8-50BEE4E17957}"/>
    <cellStyle name="20% - Accent2 12 6" xfId="7243" xr:uid="{F7A25270-0FF0-47D6-A521-BB35E9C9A70D}"/>
    <cellStyle name="20% - Accent2 13" xfId="701" xr:uid="{50F7F650-3A60-40BA-BE51-A4E9A615FCB4}"/>
    <cellStyle name="20% - Accent2 13 2" xfId="1771" xr:uid="{1CA7CD3A-A7D3-418C-8E69-DB7BE80B374A}"/>
    <cellStyle name="20% - Accent2 13 2 2" xfId="4179" xr:uid="{CEEE9653-AD2B-4D93-A754-3F1A6FACAD75}"/>
    <cellStyle name="20% - Accent2 13 2 3" xfId="6391" xr:uid="{3557FA4F-0BF1-4161-BA9F-93874BCB881D}"/>
    <cellStyle name="20% - Accent2 13 2 4" xfId="8562" xr:uid="{C3E0D816-F89E-46F0-8626-EC7ED89F2D01}"/>
    <cellStyle name="20% - Accent2 13 3" xfId="3111" xr:uid="{7BCD3BC0-D4D1-4071-B21E-C4870E1677F8}"/>
    <cellStyle name="20% - Accent2 13 4" xfId="5324" xr:uid="{49576BE6-456E-4373-B317-C690D442D8A9}"/>
    <cellStyle name="20% - Accent2 13 5" xfId="7495" xr:uid="{23B19596-B01A-4400-9C96-3F9804E3364B}"/>
    <cellStyle name="20% - Accent2 14" xfId="1209" xr:uid="{B2B0B3FA-9A4A-49F8-950F-E8055F9739F3}"/>
    <cellStyle name="20% - Accent2 14 2" xfId="2277" xr:uid="{B64951BF-7C84-410D-8295-E59955F98F84}"/>
    <cellStyle name="20% - Accent2 14 2 2" xfId="4685" xr:uid="{D0B80930-9D3D-4FA7-BFD3-9A6313F8D545}"/>
    <cellStyle name="20% - Accent2 14 2 3" xfId="6897" xr:uid="{910381BF-992A-4836-87D4-BB09D5DDE27A}"/>
    <cellStyle name="20% - Accent2 14 2 4" xfId="9068" xr:uid="{6B0D804D-5F49-45CC-B749-B2351FCF5C7A}"/>
    <cellStyle name="20% - Accent2 14 3" xfId="3618" xr:uid="{AE7DA8FB-8CA3-4FCE-8B8A-5FE1CE39AADE}"/>
    <cellStyle name="20% - Accent2 14 4" xfId="5830" xr:uid="{A7A9528C-BAE4-4772-B7A6-C7E61F1268F8}"/>
    <cellStyle name="20% - Accent2 14 5" xfId="8001" xr:uid="{7B2A58E6-7F88-4EBD-BBC4-21A8F108765F}"/>
    <cellStyle name="20% - Accent2 15" xfId="1223" xr:uid="{30FDFA6E-ED3E-431A-B3CC-7ECEA0E065A7}"/>
    <cellStyle name="20% - Accent2 15 2" xfId="2291" xr:uid="{A24D6A9E-2C16-403D-B5BE-64C04370F534}"/>
    <cellStyle name="20% - Accent2 15 2 2" xfId="4699" xr:uid="{2DE324C3-93F7-4482-8AE7-0F9686C5F6FE}"/>
    <cellStyle name="20% - Accent2 15 2 3" xfId="6911" xr:uid="{E4254C67-654B-4668-86C0-0C94C20EC43D}"/>
    <cellStyle name="20% - Accent2 15 2 4" xfId="9082" xr:uid="{F588015E-C476-4E0C-9FFA-93C8550ACFE3}"/>
    <cellStyle name="20% - Accent2 15 3" xfId="3632" xr:uid="{37AC7ADD-C1B7-4805-A66C-473BE51FBF5B}"/>
    <cellStyle name="20% - Accent2 15 4" xfId="5844" xr:uid="{65269AFB-CBE9-40EF-8573-4BF950D947F8}"/>
    <cellStyle name="20% - Accent2 15 5" xfId="8015" xr:uid="{64CA59E0-B3B1-4A93-B772-8F065845B1EB}"/>
    <cellStyle name="20% - Accent2 16" xfId="1237" xr:uid="{F7BD4258-DE44-44D6-88DC-8287638703D1}"/>
    <cellStyle name="20% - Accent2 16 2" xfId="2305" xr:uid="{E1566311-C9E0-4434-A5FB-FCC173986334}"/>
    <cellStyle name="20% - Accent2 16 2 2" xfId="4713" xr:uid="{342566F4-A8E7-40EF-B5F8-50EB6B3BF468}"/>
    <cellStyle name="20% - Accent2 16 2 3" xfId="6925" xr:uid="{81F92AFC-85AA-4620-8AAD-751CA5AC0BBE}"/>
    <cellStyle name="20% - Accent2 16 2 4" xfId="9096" xr:uid="{119742A8-0796-44E0-BE5B-C1A600ED15E2}"/>
    <cellStyle name="20% - Accent2 16 3" xfId="3646" xr:uid="{CBDDF667-91EA-45E8-B2B1-077CD975011B}"/>
    <cellStyle name="20% - Accent2 16 4" xfId="5858" xr:uid="{0C77749D-7DFD-4AB9-953C-CD8AEE9D0FA7}"/>
    <cellStyle name="20% - Accent2 16 5" xfId="8029" xr:uid="{E1418A40-7778-40CD-8D02-7AB0AB467504}"/>
    <cellStyle name="20% - Accent2 17" xfId="1251" xr:uid="{8A0D27CD-8F15-4ACD-8BA9-BF0C4DE23A15}"/>
    <cellStyle name="20% - Accent2 17 2" xfId="2319" xr:uid="{BBCD2FF8-8EB0-437F-81EF-ED3EC76525CC}"/>
    <cellStyle name="20% - Accent2 17 2 2" xfId="4727" xr:uid="{37E677EF-200F-48F9-B1DB-C978C0C226A6}"/>
    <cellStyle name="20% - Accent2 17 2 3" xfId="6939" xr:uid="{8E17E780-F17D-43D2-9B2C-7A534593502B}"/>
    <cellStyle name="20% - Accent2 17 2 4" xfId="9110" xr:uid="{8F4625DE-BFE5-4EE3-895E-0158E637648F}"/>
    <cellStyle name="20% - Accent2 17 3" xfId="3660" xr:uid="{CCB13CEB-AFF9-4D6A-A2C4-B13E409189E9}"/>
    <cellStyle name="20% - Accent2 17 4" xfId="5872" xr:uid="{B0CE63BA-BF98-46EE-B21E-9DC77E6A5684}"/>
    <cellStyle name="20% - Accent2 17 5" xfId="8043" xr:uid="{73FEC4F2-5841-47B5-9C93-00574FCD4B79}"/>
    <cellStyle name="20% - Accent2 18" xfId="1265" xr:uid="{33561EC4-E86D-42E5-BA54-637222A47E46}"/>
    <cellStyle name="20% - Accent2 18 2" xfId="3674" xr:uid="{1DB4B700-6D47-4C7E-9137-455BFC043693}"/>
    <cellStyle name="20% - Accent2 18 3" xfId="5886" xr:uid="{7959137F-DC5F-4CE8-83A9-ECE83D1DDED2}"/>
    <cellStyle name="20% - Accent2 18 4" xfId="8057" xr:uid="{DF071307-FFB9-4A0A-A25B-03A0092E7A06}"/>
    <cellStyle name="20% - Accent2 19" xfId="2333" xr:uid="{B0569004-C196-4A70-A03B-EDA4993264CC}"/>
    <cellStyle name="20% - Accent2 19 2" xfId="4741" xr:uid="{62BC08E2-61F9-4C82-BBF9-AAB2247BA901}"/>
    <cellStyle name="20% - Accent2 19 3" xfId="6953" xr:uid="{03AF4B59-80A3-4BE3-ADD7-E178ECECF1B8}"/>
    <cellStyle name="20% - Accent2 19 4" xfId="9124" xr:uid="{C8FFD642-AF71-4B9D-9FAF-ED918338BECE}"/>
    <cellStyle name="20% - Accent2 2" xfId="59" xr:uid="{4F39CB70-50E5-46BD-9043-FA94D2A42194}"/>
    <cellStyle name="20% - Accent2 2 2" xfId="121" xr:uid="{2C2003EB-A874-4F97-B481-728DE13A309B}"/>
    <cellStyle name="20% - Accent2 2 3" xfId="2348" xr:uid="{D6D10E1D-9A85-497C-8BBA-81241D6FA166}"/>
    <cellStyle name="20% - Accent2 2 3 2" xfId="4754" xr:uid="{04B4E6FE-2A44-449A-B1CF-E313930445A5}"/>
    <cellStyle name="20% - Accent2 2 4" xfId="2526" xr:uid="{009AF626-3921-40AF-94EE-7DD958B0192C}"/>
    <cellStyle name="20% - Accent2 2 5" xfId="2370" xr:uid="{E83442B0-9EB7-444B-A26B-CC1395BECCDF}"/>
    <cellStyle name="20% - Accent2 2 6" xfId="2617" xr:uid="{8A8B609E-52F6-4177-BFA0-B43E7DDD7819}"/>
    <cellStyle name="20% - Accent2 20" xfId="2359" xr:uid="{555DF82E-CC5F-4A70-8A45-B42FCD90053B}"/>
    <cellStyle name="20% - Accent2 20 2" xfId="4763" xr:uid="{EA77C2F7-64DA-441B-AB48-4392858EB5FF}"/>
    <cellStyle name="20% - Accent2 20 3" xfId="6967" xr:uid="{AAA46570-157A-46B9-BFB9-AD399C326AB7}"/>
    <cellStyle name="20% - Accent2 20 4" xfId="9138" xr:uid="{73041BB2-BF69-4579-8397-2CD160C01E2A}"/>
    <cellStyle name="20% - Accent2 21" xfId="2594" xr:uid="{1C92D6B1-AC41-46B6-9F52-DE56A36D1A9C}"/>
    <cellStyle name="20% - Accent2 22" xfId="4807" xr:uid="{068ADC76-92BE-4725-9C7E-3F5F227AFC36}"/>
    <cellStyle name="20% - Accent2 23" xfId="4821" xr:uid="{730BCAFA-CD09-472D-B4EE-4F928F924D84}"/>
    <cellStyle name="20% - Accent2 24" xfId="6992" xr:uid="{6C937B2C-F4D0-4987-B362-C2D7A161EF44}"/>
    <cellStyle name="20% - Accent2 3" xfId="217" xr:uid="{02E62B8E-9394-4D1E-9CC5-21380C44EA53}"/>
    <cellStyle name="20% - Accent2 3 2" xfId="332" xr:uid="{BA67A857-F9F5-4604-9A13-C8DE9DD171A9}"/>
    <cellStyle name="20% - Accent2 3 2 2" xfId="588" xr:uid="{D5329F12-9E7C-4B1B-A957-8B0A23A69B8A}"/>
    <cellStyle name="20% - Accent2 3 2 2 2" xfId="1095" xr:uid="{22C80AE1-5A02-485A-81B6-8045180DCE6C}"/>
    <cellStyle name="20% - Accent2 3 2 2 2 2" xfId="2163" xr:uid="{B8DCEEF4-1C06-4DFE-8CAE-21FBE19D1DAB}"/>
    <cellStyle name="20% - Accent2 3 2 2 2 2 2" xfId="4571" xr:uid="{0120ED58-FF0D-4230-8F93-E0F8B9EC870D}"/>
    <cellStyle name="20% - Accent2 3 2 2 2 2 3" xfId="6783" xr:uid="{BE767C3B-7277-4A8A-B57D-83A861ABDA7F}"/>
    <cellStyle name="20% - Accent2 3 2 2 2 2 4" xfId="8954" xr:uid="{E543623F-333D-487C-9FAF-A413DA5C7AB7}"/>
    <cellStyle name="20% - Accent2 3 2 2 2 3" xfId="3504" xr:uid="{BB80AD5A-A088-4AF7-B3A3-8DEFA0388D3F}"/>
    <cellStyle name="20% - Accent2 3 2 2 2 4" xfId="5716" xr:uid="{823FD9C5-E3FF-4623-AEE3-AC6A1F50C6AF}"/>
    <cellStyle name="20% - Accent2 3 2 2 2 5" xfId="7887" xr:uid="{349FC409-0B4C-4995-945E-E6C65304CC6D}"/>
    <cellStyle name="20% - Accent2 3 2 2 3" xfId="1658" xr:uid="{97A5F0F8-FCA7-487C-BA7B-F0E7C448B744}"/>
    <cellStyle name="20% - Accent2 3 2 2 3 2" xfId="4066" xr:uid="{D5AA5ECE-B47C-49FB-9F3B-723EC21A4240}"/>
    <cellStyle name="20% - Accent2 3 2 2 3 3" xfId="6278" xr:uid="{F2152E0C-A49E-4DC0-9855-CBBA4DF5371B}"/>
    <cellStyle name="20% - Accent2 3 2 2 3 4" xfId="8449" xr:uid="{B0F6975C-7167-44E9-9297-CD42A3CC3B58}"/>
    <cellStyle name="20% - Accent2 3 2 2 4" xfId="2998" xr:uid="{5C50D25E-574D-427E-9928-DA6F983C3568}"/>
    <cellStyle name="20% - Accent2 3 2 2 5" xfId="5211" xr:uid="{5733A16C-DC81-4E97-B237-0AC908D2E635}"/>
    <cellStyle name="20% - Accent2 3 2 2 6" xfId="7382" xr:uid="{2BF62BD4-88E2-4A8C-B8D2-38A24DEAB183}"/>
    <cellStyle name="20% - Accent2 3 2 3" xfId="841" xr:uid="{31508701-EB01-42B6-8EB1-2524E8F915B1}"/>
    <cellStyle name="20% - Accent2 3 2 3 2" xfId="1910" xr:uid="{623B01C5-60C2-41AD-B745-5A52A1ED56BA}"/>
    <cellStyle name="20% - Accent2 3 2 3 2 2" xfId="4318" xr:uid="{23D6A293-37D3-4401-91AC-406724130AC7}"/>
    <cellStyle name="20% - Accent2 3 2 3 2 3" xfId="6530" xr:uid="{FE9AC6FE-D2E4-4EA6-9898-852FF4AA821E}"/>
    <cellStyle name="20% - Accent2 3 2 3 2 4" xfId="8701" xr:uid="{E4DF386B-8EE2-400A-B000-6F179A51FDCE}"/>
    <cellStyle name="20% - Accent2 3 2 3 3" xfId="3250" xr:uid="{F61B28D3-D1AF-4CB6-B3D9-17EC5F58C375}"/>
    <cellStyle name="20% - Accent2 3 2 3 4" xfId="5463" xr:uid="{9DE2016A-0F95-4D22-9630-0464314F4A2A}"/>
    <cellStyle name="20% - Accent2 3 2 3 5" xfId="7634" xr:uid="{07846D6F-94DA-4E13-B23A-90D46107461D}"/>
    <cellStyle name="20% - Accent2 3 2 4" xfId="1405" xr:uid="{878B1D38-F1A9-4FA3-A194-0855C990A7B9}"/>
    <cellStyle name="20% - Accent2 3 2 4 2" xfId="3813" xr:uid="{A71362CB-87C9-4F79-9E71-83395DB5E998}"/>
    <cellStyle name="20% - Accent2 3 2 4 3" xfId="6025" xr:uid="{D1B36427-E053-4587-97CA-CC43758C33F6}"/>
    <cellStyle name="20% - Accent2 3 2 4 4" xfId="8196" xr:uid="{C32FD824-9309-4EAB-8120-C55DEFF469F1}"/>
    <cellStyle name="20% - Accent2 3 2 5" xfId="2745" xr:uid="{B848CBD1-3FE2-460A-BC30-4B2640633737}"/>
    <cellStyle name="20% - Accent2 3 2 6" xfId="4958" xr:uid="{80EC6E85-3450-49AF-9FCA-73DCC5D227E8}"/>
    <cellStyle name="20% - Accent2 3 2 7" xfId="7129" xr:uid="{05ED1841-9119-49E7-8034-F04B255FC3A3}"/>
    <cellStyle name="20% - Accent2 3 3" xfId="476" xr:uid="{7CD8AD26-C10D-47E8-AE7D-E6EDECF9950A}"/>
    <cellStyle name="20% - Accent2 3 3 2" xfId="983" xr:uid="{91D5DF8F-7137-4B29-A053-45160AE009A2}"/>
    <cellStyle name="20% - Accent2 3 3 2 2" xfId="2051" xr:uid="{4CE46B45-6479-4470-AA2B-3CAA7928FD36}"/>
    <cellStyle name="20% - Accent2 3 3 2 2 2" xfId="4459" xr:uid="{489DBF98-8A8B-43D5-B4DA-14EDD3D7A87A}"/>
    <cellStyle name="20% - Accent2 3 3 2 2 3" xfId="6671" xr:uid="{9F797DDA-BF3A-456C-9083-B9EE44E144B1}"/>
    <cellStyle name="20% - Accent2 3 3 2 2 4" xfId="8842" xr:uid="{B2C49BBF-3721-4345-966C-C7A8AD501E72}"/>
    <cellStyle name="20% - Accent2 3 3 2 3" xfId="3392" xr:uid="{C2C896DB-07BC-4F02-AC79-885F9E5DBF35}"/>
    <cellStyle name="20% - Accent2 3 3 2 4" xfId="5604" xr:uid="{9AF07D93-55E1-47FE-9D66-2802AD69D36C}"/>
    <cellStyle name="20% - Accent2 3 3 2 5" xfId="7775" xr:uid="{DD23A9D8-A524-4439-ACA2-289BEEB119E2}"/>
    <cellStyle name="20% - Accent2 3 3 3" xfId="1546" xr:uid="{0BD4C184-E9BD-4725-84EE-E2BD2730690F}"/>
    <cellStyle name="20% - Accent2 3 3 3 2" xfId="3954" xr:uid="{0BEE210E-208D-475C-AD39-5B78ED049C12}"/>
    <cellStyle name="20% - Accent2 3 3 3 3" xfId="6166" xr:uid="{F9C59C3D-130F-4B37-85AD-723CB2D45662}"/>
    <cellStyle name="20% - Accent2 3 3 3 4" xfId="8337" xr:uid="{7F5F1D0B-CA64-422F-B98D-0B35B5F28C04}"/>
    <cellStyle name="20% - Accent2 3 3 4" xfId="2886" xr:uid="{22E27B22-AAF3-4FEB-B6FC-F31DD558CE1F}"/>
    <cellStyle name="20% - Accent2 3 3 5" xfId="5099" xr:uid="{84B24B62-27A2-4B49-B31F-7C695DC3D5CF}"/>
    <cellStyle name="20% - Accent2 3 3 6" xfId="7270" xr:uid="{DF215423-C027-4489-970B-72BBED84AC9E}"/>
    <cellStyle name="20% - Accent2 3 4" xfId="729" xr:uid="{1D34C60F-D63D-4869-AD13-DC59836B0EA6}"/>
    <cellStyle name="20% - Accent2 3 4 2" xfId="1798" xr:uid="{B41ECC17-0C0A-44B3-B2FE-48C19EE25DC1}"/>
    <cellStyle name="20% - Accent2 3 4 2 2" xfId="4206" xr:uid="{E1E66199-29FE-4514-8FB4-1585E73CBDD1}"/>
    <cellStyle name="20% - Accent2 3 4 2 3" xfId="6418" xr:uid="{EBE030AA-BF80-47D1-AC37-76BD882B2709}"/>
    <cellStyle name="20% - Accent2 3 4 2 4" xfId="8589" xr:uid="{A9128ECF-B9E3-4993-98C6-15ABDBC03322}"/>
    <cellStyle name="20% - Accent2 3 4 3" xfId="3138" xr:uid="{B736C3F1-156F-43D9-A7B0-EA33C32CF8AC}"/>
    <cellStyle name="20% - Accent2 3 4 4" xfId="5351" xr:uid="{191DDD3A-3BAE-4F1C-8F91-4621B6BD2C0F}"/>
    <cellStyle name="20% - Accent2 3 4 5" xfId="7522" xr:uid="{874D012E-50D4-4C3D-9E80-7D62DA053E92}"/>
    <cellStyle name="20% - Accent2 3 5" xfId="1293" xr:uid="{2F96C74A-3D13-470E-A567-0B40FDCD05FA}"/>
    <cellStyle name="20% - Accent2 3 5 2" xfId="3701" xr:uid="{AB3DA6E0-18E5-4F97-83D9-8E269036756A}"/>
    <cellStyle name="20% - Accent2 3 5 3" xfId="5913" xr:uid="{6763BDC9-B58E-4C65-B337-5B7785C11159}"/>
    <cellStyle name="20% - Accent2 3 5 4" xfId="8084" xr:uid="{77BBA092-E4CC-4938-968A-7C13B59D256C}"/>
    <cellStyle name="20% - Accent2 3 6" xfId="2635" xr:uid="{89A550BB-E8B3-433C-9EC4-A70B849877B3}"/>
    <cellStyle name="20% - Accent2 3 7" xfId="4849" xr:uid="{E435259F-A1A2-442F-BAC6-83B4E733100E}"/>
    <cellStyle name="20% - Accent2 3 8" xfId="7020" xr:uid="{4D55FC99-57F8-4101-979C-15C9CEA37DF0}"/>
    <cellStyle name="20% - Accent2 4" xfId="232" xr:uid="{A989E71C-B31B-4F05-B0B3-971A0A9454A5}"/>
    <cellStyle name="20% - Accent2 4 2" xfId="347" xr:uid="{552C81D3-77AA-4AE6-8315-29B49DE0B43F}"/>
    <cellStyle name="20% - Accent2 4 2 2" xfId="603" xr:uid="{D89864EB-5890-440A-B44C-0EB36CBD1A9E}"/>
    <cellStyle name="20% - Accent2 4 2 2 2" xfId="1110" xr:uid="{8A73F505-BA0A-4924-B123-496AF4017EFC}"/>
    <cellStyle name="20% - Accent2 4 2 2 2 2" xfId="2178" xr:uid="{B0756ABF-4128-4C65-B947-4B1FB957F194}"/>
    <cellStyle name="20% - Accent2 4 2 2 2 2 2" xfId="4586" xr:uid="{2F244D9A-4D0A-4173-8586-91D75DD71C09}"/>
    <cellStyle name="20% - Accent2 4 2 2 2 2 3" xfId="6798" xr:uid="{8BA5065D-7868-4438-A53B-F0D4C4283052}"/>
    <cellStyle name="20% - Accent2 4 2 2 2 2 4" xfId="8969" xr:uid="{AEF08D6B-5CAA-4080-BEF2-8A4D035A58B2}"/>
    <cellStyle name="20% - Accent2 4 2 2 2 3" xfId="3519" xr:uid="{215F08DE-29A3-49FE-AE31-2133296CC31A}"/>
    <cellStyle name="20% - Accent2 4 2 2 2 4" xfId="5731" xr:uid="{53F2CB09-43DA-4F5C-82C1-1023FE615EC8}"/>
    <cellStyle name="20% - Accent2 4 2 2 2 5" xfId="7902" xr:uid="{E2D385F8-45C3-4858-A87B-80BC1A22B1CC}"/>
    <cellStyle name="20% - Accent2 4 2 2 3" xfId="1673" xr:uid="{1CE9D671-E47A-4435-9457-D612E47995E3}"/>
    <cellStyle name="20% - Accent2 4 2 2 3 2" xfId="4081" xr:uid="{DC6F6DFC-6692-4DDD-9BAE-360B83D4DDF6}"/>
    <cellStyle name="20% - Accent2 4 2 2 3 3" xfId="6293" xr:uid="{FCB06D9C-4F1F-4A5A-B59E-32B20F593A21}"/>
    <cellStyle name="20% - Accent2 4 2 2 3 4" xfId="8464" xr:uid="{326801D1-E76B-4F16-A387-42C6B38C90F3}"/>
    <cellStyle name="20% - Accent2 4 2 2 4" xfId="3013" xr:uid="{2BD669D2-5D4C-478D-B916-FD2EE4B6A427}"/>
    <cellStyle name="20% - Accent2 4 2 2 5" xfId="5226" xr:uid="{30AFD60B-7645-4DE0-B2CA-D15F26A40E1B}"/>
    <cellStyle name="20% - Accent2 4 2 2 6" xfId="7397" xr:uid="{BD6CEC72-25D4-417D-9C46-65BCFD81AE74}"/>
    <cellStyle name="20% - Accent2 4 2 3" xfId="856" xr:uid="{7E8794FB-DDBD-4162-95B9-1BAD47F0151F}"/>
    <cellStyle name="20% - Accent2 4 2 3 2" xfId="1925" xr:uid="{E89D76B2-36E8-49CB-ADB0-17B7E3667A50}"/>
    <cellStyle name="20% - Accent2 4 2 3 2 2" xfId="4333" xr:uid="{32052102-C0CA-48EE-8341-E4BDCDFC197B}"/>
    <cellStyle name="20% - Accent2 4 2 3 2 3" xfId="6545" xr:uid="{894E8C85-AB86-44F1-A376-A53D8636BAB4}"/>
    <cellStyle name="20% - Accent2 4 2 3 2 4" xfId="8716" xr:uid="{C141FBBF-8AFE-488A-AE47-2BD8AD885C6E}"/>
    <cellStyle name="20% - Accent2 4 2 3 3" xfId="3265" xr:uid="{B6FA5080-4966-4108-89E1-2068CFEC24DE}"/>
    <cellStyle name="20% - Accent2 4 2 3 4" xfId="5478" xr:uid="{833684AC-F019-4E79-9B9D-6597DCF2F436}"/>
    <cellStyle name="20% - Accent2 4 2 3 5" xfId="7649" xr:uid="{2CC2A685-6C1E-4D2C-B7AD-A05E2E13ECE9}"/>
    <cellStyle name="20% - Accent2 4 2 4" xfId="1420" xr:uid="{B1A46051-B245-4463-B84A-B01BD0B3CB34}"/>
    <cellStyle name="20% - Accent2 4 2 4 2" xfId="3828" xr:uid="{A5416C73-4E30-4077-BEEE-37B3B823A6FE}"/>
    <cellStyle name="20% - Accent2 4 2 4 3" xfId="6040" xr:uid="{709DE41E-0BD7-4B99-8EC9-594F49E316EE}"/>
    <cellStyle name="20% - Accent2 4 2 4 4" xfId="8211" xr:uid="{285E85AC-0E16-4D2B-BBA5-EC1774D3229F}"/>
    <cellStyle name="20% - Accent2 4 2 5" xfId="2760" xr:uid="{FE9B1835-6346-4844-BE6B-4A743EE3F8F8}"/>
    <cellStyle name="20% - Accent2 4 2 6" xfId="4973" xr:uid="{A0AE81F3-60CC-4713-B0DD-666C3921B647}"/>
    <cellStyle name="20% - Accent2 4 2 7" xfId="7144" xr:uid="{95ABF03F-CD86-4796-9FE0-9BBD6E3516E6}"/>
    <cellStyle name="20% - Accent2 4 3" xfId="491" xr:uid="{0D6B57A0-96A2-4904-A0C3-4C0C8DFD390B}"/>
    <cellStyle name="20% - Accent2 4 3 2" xfId="998" xr:uid="{74F63811-223F-4B44-9AC4-7F824EE58882}"/>
    <cellStyle name="20% - Accent2 4 3 2 2" xfId="2066" xr:uid="{A4C559FA-31EC-4666-BA89-709F00897BCB}"/>
    <cellStyle name="20% - Accent2 4 3 2 2 2" xfId="4474" xr:uid="{66A1B6FB-A786-4BAD-959C-FB1014CDD457}"/>
    <cellStyle name="20% - Accent2 4 3 2 2 3" xfId="6686" xr:uid="{1C03659B-45C5-484F-B262-1E8A33A47BFC}"/>
    <cellStyle name="20% - Accent2 4 3 2 2 4" xfId="8857" xr:uid="{8E581CFD-D958-454B-A2E5-26C8D353CAF7}"/>
    <cellStyle name="20% - Accent2 4 3 2 3" xfId="3407" xr:uid="{F72A2C47-85AB-4F59-87D1-4A6F6F48928C}"/>
    <cellStyle name="20% - Accent2 4 3 2 4" xfId="5619" xr:uid="{85ADFAE0-AF4F-42AA-ABDF-E1B86DC13D60}"/>
    <cellStyle name="20% - Accent2 4 3 2 5" xfId="7790" xr:uid="{4BE75C26-03D7-4715-9484-A4BA5FD32378}"/>
    <cellStyle name="20% - Accent2 4 3 3" xfId="1561" xr:uid="{3A21824E-D7F6-494F-BF06-BB7D6111983B}"/>
    <cellStyle name="20% - Accent2 4 3 3 2" xfId="3969" xr:uid="{417FB9F0-483E-4977-AF7F-78552C19E319}"/>
    <cellStyle name="20% - Accent2 4 3 3 3" xfId="6181" xr:uid="{B08F3155-7D00-4619-BFE9-FB629F9B258C}"/>
    <cellStyle name="20% - Accent2 4 3 3 4" xfId="8352" xr:uid="{72300974-9689-4CF9-BF08-6C75447CB094}"/>
    <cellStyle name="20% - Accent2 4 3 4" xfId="2901" xr:uid="{93A47103-17E1-4039-91FD-354289F60951}"/>
    <cellStyle name="20% - Accent2 4 3 5" xfId="5114" xr:uid="{A35FE41F-2330-4C4C-A954-4E40889E3B4A}"/>
    <cellStyle name="20% - Accent2 4 3 6" xfId="7285" xr:uid="{9F3386C5-6788-42EA-B31E-F6863DB85CD4}"/>
    <cellStyle name="20% - Accent2 4 4" xfId="744" xr:uid="{4176B202-7B75-41AA-BBD3-E9B5F1357951}"/>
    <cellStyle name="20% - Accent2 4 4 2" xfId="1813" xr:uid="{560E3CB9-837F-4A8A-B22D-DD6A5A47C1F0}"/>
    <cellStyle name="20% - Accent2 4 4 2 2" xfId="4221" xr:uid="{11A4375D-6310-4A07-B31C-42E0F325C620}"/>
    <cellStyle name="20% - Accent2 4 4 2 3" xfId="6433" xr:uid="{532D9B96-B30E-4D45-9C2C-8E52C1A697D0}"/>
    <cellStyle name="20% - Accent2 4 4 2 4" xfId="8604" xr:uid="{73297888-65FE-4A65-B8A8-980F26BD30AB}"/>
    <cellStyle name="20% - Accent2 4 4 3" xfId="3153" xr:uid="{CFD61ED5-F745-4F54-97FD-73D915C82D68}"/>
    <cellStyle name="20% - Accent2 4 4 4" xfId="5366" xr:uid="{D9F4C481-CE4A-487F-A92E-3379712B7336}"/>
    <cellStyle name="20% - Accent2 4 4 5" xfId="7537" xr:uid="{79FBF9EA-6D39-480B-809D-1656C06BEB8D}"/>
    <cellStyle name="20% - Accent2 4 5" xfId="1308" xr:uid="{1A9CE287-3FBA-418A-842F-E5DCF1253BA6}"/>
    <cellStyle name="20% - Accent2 4 5 2" xfId="3716" xr:uid="{F2AA1148-ED3F-40B8-A8CD-A7E4637F2583}"/>
    <cellStyle name="20% - Accent2 4 5 3" xfId="5928" xr:uid="{6D244345-52E1-4BB9-98BB-A24A3ED91C5B}"/>
    <cellStyle name="20% - Accent2 4 5 4" xfId="8099" xr:uid="{BDEC62B0-359F-4DDF-B824-F02C07DD3BD0}"/>
    <cellStyle name="20% - Accent2 4 6" xfId="2650" xr:uid="{09F97939-E7D3-43F2-ACC7-127846C672F5}"/>
    <cellStyle name="20% - Accent2 4 7" xfId="4864" xr:uid="{6980F047-413D-47B5-AC33-D5E454882F75}"/>
    <cellStyle name="20% - Accent2 4 8" xfId="7035" xr:uid="{03E12DFC-E5F0-40D6-AC7E-C92713373A2F}"/>
    <cellStyle name="20% - Accent2 5" xfId="246" xr:uid="{85E8CFB6-C659-486C-92FD-B1990CA11CA8}"/>
    <cellStyle name="20% - Accent2 5 2" xfId="361" xr:uid="{139C03C8-B28A-4CDE-ABF2-9C5EA8A8A62C}"/>
    <cellStyle name="20% - Accent2 5 2 2" xfId="617" xr:uid="{9461EA23-F128-4946-8244-36C238A778F2}"/>
    <cellStyle name="20% - Accent2 5 2 2 2" xfId="1124" xr:uid="{D0650448-4BE8-4D47-B31F-C3DF52E5BF36}"/>
    <cellStyle name="20% - Accent2 5 2 2 2 2" xfId="2192" xr:uid="{091B18F1-899B-4372-B4E3-8A7C451428CF}"/>
    <cellStyle name="20% - Accent2 5 2 2 2 2 2" xfId="4600" xr:uid="{CDF60485-2151-4795-B107-4C5DB14F09B8}"/>
    <cellStyle name="20% - Accent2 5 2 2 2 2 3" xfId="6812" xr:uid="{35274B71-16D4-4DB3-9E2C-10F5DFDE3F5F}"/>
    <cellStyle name="20% - Accent2 5 2 2 2 2 4" xfId="8983" xr:uid="{F5B7F408-0DDF-4585-8510-1A9D216ED176}"/>
    <cellStyle name="20% - Accent2 5 2 2 2 3" xfId="3533" xr:uid="{764573C3-032B-44BA-A724-6775583E283F}"/>
    <cellStyle name="20% - Accent2 5 2 2 2 4" xfId="5745" xr:uid="{5BE8FE73-69C2-40B8-8F30-6C2958C75582}"/>
    <cellStyle name="20% - Accent2 5 2 2 2 5" xfId="7916" xr:uid="{09C9BB69-635C-4E24-AAA4-BB87539FABDC}"/>
    <cellStyle name="20% - Accent2 5 2 2 3" xfId="1687" xr:uid="{75ACAA88-B7A1-4AF8-AED4-4D94686FDFFE}"/>
    <cellStyle name="20% - Accent2 5 2 2 3 2" xfId="4095" xr:uid="{8B81BB83-57A0-4F90-A655-A0231616F149}"/>
    <cellStyle name="20% - Accent2 5 2 2 3 3" xfId="6307" xr:uid="{F9969D4E-1D16-41FC-8E14-F1310C80ECC0}"/>
    <cellStyle name="20% - Accent2 5 2 2 3 4" xfId="8478" xr:uid="{0E27485B-DAFD-4C2E-8900-90D4175036E7}"/>
    <cellStyle name="20% - Accent2 5 2 2 4" xfId="3027" xr:uid="{F5DE1571-0D46-42B9-AF8F-AF66E522FB19}"/>
    <cellStyle name="20% - Accent2 5 2 2 5" xfId="5240" xr:uid="{F72698E4-E0BE-4EA0-8163-ACEAFC8AF78B}"/>
    <cellStyle name="20% - Accent2 5 2 2 6" xfId="7411" xr:uid="{1C870817-02F1-4E0D-A234-04FF07B82F2F}"/>
    <cellStyle name="20% - Accent2 5 2 3" xfId="870" xr:uid="{7957DDB4-9AC7-4AF4-BB10-34F1EF20FCFB}"/>
    <cellStyle name="20% - Accent2 5 2 3 2" xfId="1939" xr:uid="{2A554064-2D0D-4405-89AD-D60EECC2DFC7}"/>
    <cellStyle name="20% - Accent2 5 2 3 2 2" xfId="4347" xr:uid="{F94CFA9E-5F02-4B0C-99B2-C93B0F478C95}"/>
    <cellStyle name="20% - Accent2 5 2 3 2 3" xfId="6559" xr:uid="{C962A60E-52B3-42C4-839B-2A333C43C281}"/>
    <cellStyle name="20% - Accent2 5 2 3 2 4" xfId="8730" xr:uid="{9AED6AB7-D989-40AE-8A15-5555752DD8E4}"/>
    <cellStyle name="20% - Accent2 5 2 3 3" xfId="3279" xr:uid="{E5D8B25D-97C6-4878-8650-ACE07406D9EC}"/>
    <cellStyle name="20% - Accent2 5 2 3 4" xfId="5492" xr:uid="{FC83C46E-A3A4-4E31-A30A-8B7362C3BB41}"/>
    <cellStyle name="20% - Accent2 5 2 3 5" xfId="7663" xr:uid="{66BFE12C-5C9E-4A3D-BF13-63CCCF7BF09B}"/>
    <cellStyle name="20% - Accent2 5 2 4" xfId="1434" xr:uid="{8F68B4AB-69EF-4E9E-84A6-7E488EAC9941}"/>
    <cellStyle name="20% - Accent2 5 2 4 2" xfId="3842" xr:uid="{3F9776BB-5777-432A-AC0E-654E49BF5A69}"/>
    <cellStyle name="20% - Accent2 5 2 4 3" xfId="6054" xr:uid="{1E9740F4-DE6D-45F1-93F4-7C59A81361D9}"/>
    <cellStyle name="20% - Accent2 5 2 4 4" xfId="8225" xr:uid="{8BB422D6-9001-4AA1-BBE0-760937D9D89C}"/>
    <cellStyle name="20% - Accent2 5 2 5" xfId="2774" xr:uid="{1FFB0CC2-7FB8-4DEA-85B5-4161E2BADE3E}"/>
    <cellStyle name="20% - Accent2 5 2 6" xfId="4987" xr:uid="{1B36629D-BF7B-4D25-85CC-5392F61B63BF}"/>
    <cellStyle name="20% - Accent2 5 2 7" xfId="7158" xr:uid="{1096F3A3-0C0A-484C-8040-29E3F0E53666}"/>
    <cellStyle name="20% - Accent2 5 3" xfId="505" xr:uid="{EACA3275-29A0-4214-9032-94E0B3149EB8}"/>
    <cellStyle name="20% - Accent2 5 3 2" xfId="1012" xr:uid="{C50B1633-C868-4ED0-BCAD-51B6CF121B11}"/>
    <cellStyle name="20% - Accent2 5 3 2 2" xfId="2080" xr:uid="{CA3533D8-8769-4F97-808A-9379BC4D7DB3}"/>
    <cellStyle name="20% - Accent2 5 3 2 2 2" xfId="4488" xr:uid="{EA60CC46-4E71-42BC-9992-6F3D242422F2}"/>
    <cellStyle name="20% - Accent2 5 3 2 2 3" xfId="6700" xr:uid="{D4811A41-04B9-4458-A010-FCD95A9978FA}"/>
    <cellStyle name="20% - Accent2 5 3 2 2 4" xfId="8871" xr:uid="{E67A2585-9F99-4814-A5FB-B39C27635B25}"/>
    <cellStyle name="20% - Accent2 5 3 2 3" xfId="3421" xr:uid="{CF3687CB-E5E3-4E5E-A00C-8E3AF79C3D4F}"/>
    <cellStyle name="20% - Accent2 5 3 2 4" xfId="5633" xr:uid="{B161935D-6F6B-4CB6-98E4-461CB29C4281}"/>
    <cellStyle name="20% - Accent2 5 3 2 5" xfId="7804" xr:uid="{346627B3-1388-4F35-96F4-FD5A620C8D71}"/>
    <cellStyle name="20% - Accent2 5 3 3" xfId="1575" xr:uid="{C8A314A5-A35A-4F7C-B5FB-CC2D4EE50E03}"/>
    <cellStyle name="20% - Accent2 5 3 3 2" xfId="3983" xr:uid="{4CD7241A-88ED-439C-A6FE-73F0CE378E10}"/>
    <cellStyle name="20% - Accent2 5 3 3 3" xfId="6195" xr:uid="{944A364D-C4CC-4BF1-A125-739D061B7009}"/>
    <cellStyle name="20% - Accent2 5 3 3 4" xfId="8366" xr:uid="{D05343CA-E2BB-46B7-902B-F5CB90747FA5}"/>
    <cellStyle name="20% - Accent2 5 3 4" xfId="2915" xr:uid="{6484861A-5F61-4594-BB66-004D4E7B7BAF}"/>
    <cellStyle name="20% - Accent2 5 3 5" xfId="5128" xr:uid="{56D60E3A-D9E8-41ED-89F6-C80B62E9DA8C}"/>
    <cellStyle name="20% - Accent2 5 3 6" xfId="7299" xr:uid="{93B43578-913A-4BF5-9192-6E18A4793839}"/>
    <cellStyle name="20% - Accent2 5 4" xfId="758" xr:uid="{F497CC08-15BA-4C3E-B87A-D2E5D8B57541}"/>
    <cellStyle name="20% - Accent2 5 4 2" xfId="1827" xr:uid="{CAA73740-C157-4E2D-AB5C-18E900AA5587}"/>
    <cellStyle name="20% - Accent2 5 4 2 2" xfId="4235" xr:uid="{C13F66D9-1712-489C-942D-82D372568E4F}"/>
    <cellStyle name="20% - Accent2 5 4 2 3" xfId="6447" xr:uid="{2514C735-A786-433B-80D3-48DFE3AD1942}"/>
    <cellStyle name="20% - Accent2 5 4 2 4" xfId="8618" xr:uid="{55CC0FC6-DD1B-4703-83DE-98C54062BA75}"/>
    <cellStyle name="20% - Accent2 5 4 3" xfId="3167" xr:uid="{EC302E48-46A0-4409-ADCB-3B4E5CAF2E42}"/>
    <cellStyle name="20% - Accent2 5 4 4" xfId="5380" xr:uid="{47762EB9-185E-4EC1-B423-485FF63AE94E}"/>
    <cellStyle name="20% - Accent2 5 4 5" xfId="7551" xr:uid="{9DC98950-51A0-44FA-B428-62919E795AE9}"/>
    <cellStyle name="20% - Accent2 5 5" xfId="1322" xr:uid="{6E7D5DAE-A19D-4C7E-A139-2F34D6AC9227}"/>
    <cellStyle name="20% - Accent2 5 5 2" xfId="3730" xr:uid="{66935722-7C4B-4487-852D-E8BD785BF157}"/>
    <cellStyle name="20% - Accent2 5 5 3" xfId="5942" xr:uid="{4475C43E-4D8E-4D3F-BE52-C8F57951F97B}"/>
    <cellStyle name="20% - Accent2 5 5 4" xfId="8113" xr:uid="{CB3B79E4-F30D-402A-8DAF-598FB1F218F6}"/>
    <cellStyle name="20% - Accent2 5 6" xfId="2664" xr:uid="{19FEDF2B-63F6-4AC6-B1E4-057583EE3F7E}"/>
    <cellStyle name="20% - Accent2 5 7" xfId="4878" xr:uid="{A586C3DB-AD34-468E-9B1B-ED0CEDE45EDB}"/>
    <cellStyle name="20% - Accent2 5 8" xfId="7049" xr:uid="{FD541FB5-DA17-4836-B0EF-D58C684D84D2}"/>
    <cellStyle name="20% - Accent2 6" xfId="260" xr:uid="{E9B1709A-45A3-4B56-9BF1-7B3DB6FAC9BC}"/>
    <cellStyle name="20% - Accent2 6 2" xfId="375" xr:uid="{275BD88F-9F3B-4B24-9347-3F0BF6603877}"/>
    <cellStyle name="20% - Accent2 6 2 2" xfId="631" xr:uid="{1021681D-3A3F-499E-992A-142518C0F31D}"/>
    <cellStyle name="20% - Accent2 6 2 2 2" xfId="1138" xr:uid="{128A04CE-2A0E-47DC-B93C-BDED2858DD1F}"/>
    <cellStyle name="20% - Accent2 6 2 2 2 2" xfId="2206" xr:uid="{B4D7A4F3-E9D6-4A76-B5A9-68B8D82B41DE}"/>
    <cellStyle name="20% - Accent2 6 2 2 2 2 2" xfId="4614" xr:uid="{FDDE8623-4877-4BCA-A658-5EA3B67DF8AF}"/>
    <cellStyle name="20% - Accent2 6 2 2 2 2 3" xfId="6826" xr:uid="{D7BDFB51-E47B-4A97-AF6E-2E0730E5E69D}"/>
    <cellStyle name="20% - Accent2 6 2 2 2 2 4" xfId="8997" xr:uid="{77056054-AC09-4CD8-981E-99E13E8C5B9A}"/>
    <cellStyle name="20% - Accent2 6 2 2 2 3" xfId="3547" xr:uid="{C43F6987-6EC9-46CA-945E-A0597F1B18BC}"/>
    <cellStyle name="20% - Accent2 6 2 2 2 4" xfId="5759" xr:uid="{E8FEFBA9-27A6-4CFA-A3EB-38D7C5463219}"/>
    <cellStyle name="20% - Accent2 6 2 2 2 5" xfId="7930" xr:uid="{4B3839B5-F4C4-4516-B7A7-83B64A219E0B}"/>
    <cellStyle name="20% - Accent2 6 2 2 3" xfId="1701" xr:uid="{AC24DC59-A93A-4420-BED2-29551E81C1C7}"/>
    <cellStyle name="20% - Accent2 6 2 2 3 2" xfId="4109" xr:uid="{DE8B4FF4-2AAE-43A1-A477-7025487A24C0}"/>
    <cellStyle name="20% - Accent2 6 2 2 3 3" xfId="6321" xr:uid="{B85E4EDC-EFD1-45ED-B67A-096BCC58B0D5}"/>
    <cellStyle name="20% - Accent2 6 2 2 3 4" xfId="8492" xr:uid="{BC46ACA2-715F-4132-89B0-57D0457D0D85}"/>
    <cellStyle name="20% - Accent2 6 2 2 4" xfId="3041" xr:uid="{C232AEA4-E547-4F25-82D8-BF8251FD9386}"/>
    <cellStyle name="20% - Accent2 6 2 2 5" xfId="5254" xr:uid="{032F931B-5BF7-49E7-B721-4720E63A302B}"/>
    <cellStyle name="20% - Accent2 6 2 2 6" xfId="7425" xr:uid="{0FD1595A-9AF0-4030-9D73-BFAC158C760B}"/>
    <cellStyle name="20% - Accent2 6 2 3" xfId="884" xr:uid="{4E23D60A-C830-4740-A575-59A59D3C4A3A}"/>
    <cellStyle name="20% - Accent2 6 2 3 2" xfId="1953" xr:uid="{D1D2DB59-EC2A-4FF0-8A92-2479826ECD73}"/>
    <cellStyle name="20% - Accent2 6 2 3 2 2" xfId="4361" xr:uid="{2562F3A1-4AC7-431C-A7D8-90E5869B2B1E}"/>
    <cellStyle name="20% - Accent2 6 2 3 2 3" xfId="6573" xr:uid="{39E4EE6D-FE88-4D7F-9E1E-9C15B9510DD6}"/>
    <cellStyle name="20% - Accent2 6 2 3 2 4" xfId="8744" xr:uid="{18E6E5E0-AEF6-4EDC-A1C9-40BE75E01554}"/>
    <cellStyle name="20% - Accent2 6 2 3 3" xfId="3293" xr:uid="{2DF42BD6-7A5A-47EB-8654-065BF690B109}"/>
    <cellStyle name="20% - Accent2 6 2 3 4" xfId="5506" xr:uid="{85E51965-AFC1-44A5-BA16-4517A8CA9F7C}"/>
    <cellStyle name="20% - Accent2 6 2 3 5" xfId="7677" xr:uid="{F6ABD08C-0DA2-425D-B4CC-5A41E44C7E79}"/>
    <cellStyle name="20% - Accent2 6 2 4" xfId="1448" xr:uid="{B32A84A9-E053-46E5-B48E-7B667E6B4A4A}"/>
    <cellStyle name="20% - Accent2 6 2 4 2" xfId="3856" xr:uid="{BE80A636-282F-43F6-BF1D-F39802E4F301}"/>
    <cellStyle name="20% - Accent2 6 2 4 3" xfId="6068" xr:uid="{8DA64326-16CB-4AE2-8B57-6C8ED411AB71}"/>
    <cellStyle name="20% - Accent2 6 2 4 4" xfId="8239" xr:uid="{5EBB55A0-3CD5-4F7B-A340-6182909F6929}"/>
    <cellStyle name="20% - Accent2 6 2 5" xfId="2788" xr:uid="{EA2DAC04-BAD1-4DF7-AF03-B7365824248A}"/>
    <cellStyle name="20% - Accent2 6 2 6" xfId="5001" xr:uid="{180C0EBA-22AC-470F-A0A6-C52DF4B4E599}"/>
    <cellStyle name="20% - Accent2 6 2 7" xfId="7172" xr:uid="{E044BEE4-5667-4251-86CE-C8B43CFE7814}"/>
    <cellStyle name="20% - Accent2 6 3" xfId="519" xr:uid="{68C3605D-257E-45F4-8BBE-D0618A325B48}"/>
    <cellStyle name="20% - Accent2 6 3 2" xfId="1026" xr:uid="{5147FE56-2D8F-4FAC-A450-A308E9F547CE}"/>
    <cellStyle name="20% - Accent2 6 3 2 2" xfId="2094" xr:uid="{E2BDC058-B6A4-4B94-880D-CA7C15A199C3}"/>
    <cellStyle name="20% - Accent2 6 3 2 2 2" xfId="4502" xr:uid="{D97F17CA-40A9-4FF6-B746-1925909A4C37}"/>
    <cellStyle name="20% - Accent2 6 3 2 2 3" xfId="6714" xr:uid="{2F1739F3-05B2-49D9-883C-01AB890193C3}"/>
    <cellStyle name="20% - Accent2 6 3 2 2 4" xfId="8885" xr:uid="{2E1D4E35-CB87-4652-8EB6-3B134C7687D9}"/>
    <cellStyle name="20% - Accent2 6 3 2 3" xfId="3435" xr:uid="{6E7327DB-2DF7-49AE-962A-6E727948A9AF}"/>
    <cellStyle name="20% - Accent2 6 3 2 4" xfId="5647" xr:uid="{A333A160-12B9-44D0-94F2-A8759A71C14A}"/>
    <cellStyle name="20% - Accent2 6 3 2 5" xfId="7818" xr:uid="{B8BA8223-EDC1-44CF-A64F-DBD16BEF7B67}"/>
    <cellStyle name="20% - Accent2 6 3 3" xfId="1589" xr:uid="{FB0FF6E2-2362-43F9-B9B8-B51B49EF97EF}"/>
    <cellStyle name="20% - Accent2 6 3 3 2" xfId="3997" xr:uid="{C442242B-C7E5-407E-98E1-6E70C2954AAE}"/>
    <cellStyle name="20% - Accent2 6 3 3 3" xfId="6209" xr:uid="{780972E2-F7B4-47C4-8B7F-6CCF9437FE4F}"/>
    <cellStyle name="20% - Accent2 6 3 3 4" xfId="8380" xr:uid="{F1B8DB27-6A28-4C4A-BF92-433BE022A22D}"/>
    <cellStyle name="20% - Accent2 6 3 4" xfId="2929" xr:uid="{8CA7ECEF-BAF2-4551-845A-A61F827F9559}"/>
    <cellStyle name="20% - Accent2 6 3 5" xfId="5142" xr:uid="{8445B0FD-B269-4B3C-9837-FD1C332BBD03}"/>
    <cellStyle name="20% - Accent2 6 3 6" xfId="7313" xr:uid="{88DACA47-3971-4AA9-9243-07377669A8A2}"/>
    <cellStyle name="20% - Accent2 6 4" xfId="772" xr:uid="{EB9892A2-BA8E-4C7B-9A74-E8E3F1F6129B}"/>
    <cellStyle name="20% - Accent2 6 4 2" xfId="1841" xr:uid="{2A19754E-72F8-4BDF-BD56-DB82B7BBB8ED}"/>
    <cellStyle name="20% - Accent2 6 4 2 2" xfId="4249" xr:uid="{B98DC6F1-EB1E-416D-9CF8-1C2E8F20E69C}"/>
    <cellStyle name="20% - Accent2 6 4 2 3" xfId="6461" xr:uid="{C122A279-FF38-43E6-8F08-C70F89B31628}"/>
    <cellStyle name="20% - Accent2 6 4 2 4" xfId="8632" xr:uid="{8AD89524-0A93-4A45-B682-FB5FD2A0FF38}"/>
    <cellStyle name="20% - Accent2 6 4 3" xfId="3181" xr:uid="{BB764265-3869-454D-B237-BEBD12368DCF}"/>
    <cellStyle name="20% - Accent2 6 4 4" xfId="5394" xr:uid="{FA9618FB-BFEB-4D3B-B36E-9DCC6815D4A2}"/>
    <cellStyle name="20% - Accent2 6 4 5" xfId="7565" xr:uid="{2C691F64-975C-4D8F-BE58-CBC836DEE16D}"/>
    <cellStyle name="20% - Accent2 6 5" xfId="1336" xr:uid="{0DF03B8A-F92E-4B5B-A54F-0BF3F2E50039}"/>
    <cellStyle name="20% - Accent2 6 5 2" xfId="3744" xr:uid="{03433BC1-EE9B-487F-A574-24F3F52EE38D}"/>
    <cellStyle name="20% - Accent2 6 5 3" xfId="5956" xr:uid="{4EB3A4E1-6A85-4158-AA40-D1FD7A7F2F66}"/>
    <cellStyle name="20% - Accent2 6 5 4" xfId="8127" xr:uid="{2F97BC01-D56F-4DEC-AA59-359FF2BE4EBE}"/>
    <cellStyle name="20% - Accent2 6 6" xfId="2678" xr:uid="{8B0C1213-E6B2-48E5-B2CF-459196584036}"/>
    <cellStyle name="20% - Accent2 6 7" xfId="4892" xr:uid="{774C10BD-A828-4024-85D6-68DD87D88E77}"/>
    <cellStyle name="20% - Accent2 6 8" xfId="7063" xr:uid="{BAAF33A2-6929-4CE7-AE08-602539DC9A63}"/>
    <cellStyle name="20% - Accent2 7" xfId="274" xr:uid="{725FDABC-BC6D-4C68-904A-B41D7E67EB24}"/>
    <cellStyle name="20% - Accent2 7 2" xfId="389" xr:uid="{41695082-8712-480A-B58D-F8E3930D745F}"/>
    <cellStyle name="20% - Accent2 7 2 2" xfId="645" xr:uid="{48B2B59A-724F-43CC-B4D8-FD5909CC7A2A}"/>
    <cellStyle name="20% - Accent2 7 2 2 2" xfId="1152" xr:uid="{276ADCFB-9C51-4022-86C1-BE8B749A2CCC}"/>
    <cellStyle name="20% - Accent2 7 2 2 2 2" xfId="2220" xr:uid="{A0D564B5-DC38-47D0-AC0A-2459EA05419E}"/>
    <cellStyle name="20% - Accent2 7 2 2 2 2 2" xfId="4628" xr:uid="{7ABCFAE7-229E-48AA-BEDA-E219EEF9D3F0}"/>
    <cellStyle name="20% - Accent2 7 2 2 2 2 3" xfId="6840" xr:uid="{863C012E-F6D3-4F61-A6B2-34C370871C8B}"/>
    <cellStyle name="20% - Accent2 7 2 2 2 2 4" xfId="9011" xr:uid="{BAC240D0-92D8-40ED-AAC7-2D9017F49DBA}"/>
    <cellStyle name="20% - Accent2 7 2 2 2 3" xfId="3561" xr:uid="{120C86EA-7ACE-482D-873C-4929DC57C306}"/>
    <cellStyle name="20% - Accent2 7 2 2 2 4" xfId="5773" xr:uid="{4EF2F410-5A12-47DF-BA48-0A145C1FDE84}"/>
    <cellStyle name="20% - Accent2 7 2 2 2 5" xfId="7944" xr:uid="{582929E1-ACF0-475B-8CF8-DA3E4603FD86}"/>
    <cellStyle name="20% - Accent2 7 2 2 3" xfId="1715" xr:uid="{C6934CDE-0DE1-4B35-BF11-3B897EFB70F8}"/>
    <cellStyle name="20% - Accent2 7 2 2 3 2" xfId="4123" xr:uid="{2AA6BFAC-FB04-463A-9970-CE78D7C6C101}"/>
    <cellStyle name="20% - Accent2 7 2 2 3 3" xfId="6335" xr:uid="{16D4E0D5-DE25-407E-83FF-FA9A04059D04}"/>
    <cellStyle name="20% - Accent2 7 2 2 3 4" xfId="8506" xr:uid="{ADA02536-4E99-4305-9499-B1DCBB5CBD35}"/>
    <cellStyle name="20% - Accent2 7 2 2 4" xfId="3055" xr:uid="{6320378A-E307-4B74-8852-8AE101620BEF}"/>
    <cellStyle name="20% - Accent2 7 2 2 5" xfId="5268" xr:uid="{AD0D2104-572B-457A-BEE2-F9EB33D517CC}"/>
    <cellStyle name="20% - Accent2 7 2 2 6" xfId="7439" xr:uid="{59D82C17-5B87-4292-89E1-7C42E8BE9CDC}"/>
    <cellStyle name="20% - Accent2 7 2 3" xfId="898" xr:uid="{16A4A610-E6E1-4BE6-A772-C1BCCB7581C7}"/>
    <cellStyle name="20% - Accent2 7 2 3 2" xfId="1967" xr:uid="{F5F0118B-463D-42AD-AFE6-779CA91EB42A}"/>
    <cellStyle name="20% - Accent2 7 2 3 2 2" xfId="4375" xr:uid="{1BBAB891-7079-43BE-AE1C-26C50F071138}"/>
    <cellStyle name="20% - Accent2 7 2 3 2 3" xfId="6587" xr:uid="{E94954E5-0E60-45C7-8A24-9AC3383307CE}"/>
    <cellStyle name="20% - Accent2 7 2 3 2 4" xfId="8758" xr:uid="{18CE64EE-FDE9-4C68-8EC9-DC052DA6979B}"/>
    <cellStyle name="20% - Accent2 7 2 3 3" xfId="3307" xr:uid="{BD3BBFE7-7E73-444E-9609-A1FF18EFCE85}"/>
    <cellStyle name="20% - Accent2 7 2 3 4" xfId="5520" xr:uid="{74FD3DDC-902A-4B43-9024-3D563C99F151}"/>
    <cellStyle name="20% - Accent2 7 2 3 5" xfId="7691" xr:uid="{1AA70462-D23A-4FF8-8A24-9F3DEE45DA84}"/>
    <cellStyle name="20% - Accent2 7 2 4" xfId="1462" xr:uid="{EDFBCAD9-F3E5-4893-8166-5549E091C78B}"/>
    <cellStyle name="20% - Accent2 7 2 4 2" xfId="3870" xr:uid="{ED985C6D-B3CD-4F4F-AB4B-E4E32DAF6E9E}"/>
    <cellStyle name="20% - Accent2 7 2 4 3" xfId="6082" xr:uid="{53F6861A-4F2C-49D5-B02F-32638B4AC990}"/>
    <cellStyle name="20% - Accent2 7 2 4 4" xfId="8253" xr:uid="{4E11A147-0DEA-4320-96F5-94C90BFC16FA}"/>
    <cellStyle name="20% - Accent2 7 2 5" xfId="2802" xr:uid="{3D4632B6-749D-4AB2-AB1B-5A672376C3B0}"/>
    <cellStyle name="20% - Accent2 7 2 6" xfId="5015" xr:uid="{0E396530-7A62-4CE8-99FF-AC4F79F0BFB5}"/>
    <cellStyle name="20% - Accent2 7 2 7" xfId="7186" xr:uid="{D9022BD0-9FC6-4FA9-BB87-79F57EBAE6E7}"/>
    <cellStyle name="20% - Accent2 7 3" xfId="533" xr:uid="{5630D607-FA1A-4D7B-8F14-4A6E93A24FE0}"/>
    <cellStyle name="20% - Accent2 7 3 2" xfId="1040" xr:uid="{F0BB0D31-9BD3-4C9E-B641-BDCDC1888D29}"/>
    <cellStyle name="20% - Accent2 7 3 2 2" xfId="2108" xr:uid="{B6D9B8F3-0636-44DB-8047-17DAD97B9219}"/>
    <cellStyle name="20% - Accent2 7 3 2 2 2" xfId="4516" xr:uid="{0CD90375-89E6-4AD8-A5AA-DB248CBEC543}"/>
    <cellStyle name="20% - Accent2 7 3 2 2 3" xfId="6728" xr:uid="{1B20306E-8350-4D0C-AF69-42EC4A65DF48}"/>
    <cellStyle name="20% - Accent2 7 3 2 2 4" xfId="8899" xr:uid="{0C4B80D3-759A-49C8-AF75-BBC141591521}"/>
    <cellStyle name="20% - Accent2 7 3 2 3" xfId="3449" xr:uid="{6AE122FE-A669-44A8-A7A5-1B7CB0542B61}"/>
    <cellStyle name="20% - Accent2 7 3 2 4" xfId="5661" xr:uid="{AB9D2146-B35E-46C5-95DD-7595C1C8D504}"/>
    <cellStyle name="20% - Accent2 7 3 2 5" xfId="7832" xr:uid="{831A7AA1-862D-43C6-B4BC-9A7F23339DAC}"/>
    <cellStyle name="20% - Accent2 7 3 3" xfId="1603" xr:uid="{D14EE3CC-FD86-48D2-B607-0F8641B60591}"/>
    <cellStyle name="20% - Accent2 7 3 3 2" xfId="4011" xr:uid="{ED70C6F9-6562-4DB4-94B2-6347732E9A33}"/>
    <cellStyle name="20% - Accent2 7 3 3 3" xfId="6223" xr:uid="{B5349CB8-D879-4215-99F2-B70713DAC19D}"/>
    <cellStyle name="20% - Accent2 7 3 3 4" xfId="8394" xr:uid="{8A8298B3-19CE-48C5-AC96-7F150B4763CB}"/>
    <cellStyle name="20% - Accent2 7 3 4" xfId="2943" xr:uid="{FE070D04-4213-4811-AFD6-0F369E736A9E}"/>
    <cellStyle name="20% - Accent2 7 3 5" xfId="5156" xr:uid="{068B0589-703D-4BEC-BACE-5F5498E1AE2E}"/>
    <cellStyle name="20% - Accent2 7 3 6" xfId="7327" xr:uid="{02EBE2CE-EC82-4B39-B5CF-7D3E424C5A64}"/>
    <cellStyle name="20% - Accent2 7 4" xfId="786" xr:uid="{4559E9BC-63E5-48A5-9AC9-5AD472AD156D}"/>
    <cellStyle name="20% - Accent2 7 4 2" xfId="1855" xr:uid="{33C0ADC0-C11C-4BB9-A357-786A20674DEB}"/>
    <cellStyle name="20% - Accent2 7 4 2 2" xfId="4263" xr:uid="{5CA3BC40-D9E3-40BC-9EBE-33675B24BEC5}"/>
    <cellStyle name="20% - Accent2 7 4 2 3" xfId="6475" xr:uid="{01E6B7B6-62BF-4B96-A140-E4C7D7F9FB87}"/>
    <cellStyle name="20% - Accent2 7 4 2 4" xfId="8646" xr:uid="{9C3F678C-9CEF-4338-B15F-E55DE520D903}"/>
    <cellStyle name="20% - Accent2 7 4 3" xfId="3195" xr:uid="{7FB970E1-F69E-4AB0-8892-5D9741C10CB7}"/>
    <cellStyle name="20% - Accent2 7 4 4" xfId="5408" xr:uid="{F9041162-EF9C-4209-8F70-9EF5C9224F9B}"/>
    <cellStyle name="20% - Accent2 7 4 5" xfId="7579" xr:uid="{A60671AE-CBDD-4EA1-B628-79F3A5F9B1A1}"/>
    <cellStyle name="20% - Accent2 7 5" xfId="1350" xr:uid="{B3E58F37-4B0C-4724-91F0-8A7C97507FCE}"/>
    <cellStyle name="20% - Accent2 7 5 2" xfId="3758" xr:uid="{480F103E-ED70-4633-A820-C4009C3820DB}"/>
    <cellStyle name="20% - Accent2 7 5 3" xfId="5970" xr:uid="{BABB073D-F2BF-4A3C-827C-CDCFC8423DE0}"/>
    <cellStyle name="20% - Accent2 7 5 4" xfId="8141" xr:uid="{6804F0B7-5D2D-438A-912B-1E2649A79C95}"/>
    <cellStyle name="20% - Accent2 7 6" xfId="2692" xr:uid="{FFB6FD9C-504B-40E2-87D0-421760320531}"/>
    <cellStyle name="20% - Accent2 7 7" xfId="4906" xr:uid="{EFBB4FB2-6DA5-4334-BBFB-A42C75E7C421}"/>
    <cellStyle name="20% - Accent2 7 8" xfId="7077" xr:uid="{0B56B86E-4E0C-4D12-ACDB-F7F31CB8A371}"/>
    <cellStyle name="20% - Accent2 8" xfId="288" xr:uid="{6FA3A5F4-D6F3-4135-A58B-33160746437F}"/>
    <cellStyle name="20% - Accent2 8 2" xfId="403" xr:uid="{839B5F78-B9BE-40F9-B76D-178E1710257E}"/>
    <cellStyle name="20% - Accent2 8 2 2" xfId="659" xr:uid="{604A3D3F-0BFE-498F-984F-20CF6B437CE5}"/>
    <cellStyle name="20% - Accent2 8 2 2 2" xfId="1166" xr:uid="{E584444D-855B-4682-8133-A15B2DC701BA}"/>
    <cellStyle name="20% - Accent2 8 2 2 2 2" xfId="2234" xr:uid="{32E87A21-7927-4FD2-BD07-69CF822DB920}"/>
    <cellStyle name="20% - Accent2 8 2 2 2 2 2" xfId="4642" xr:uid="{89316736-6BF9-4114-881A-5A2C29606DCF}"/>
    <cellStyle name="20% - Accent2 8 2 2 2 2 3" xfId="6854" xr:uid="{6770AA38-0FE5-459E-8D93-6F7E56F1F538}"/>
    <cellStyle name="20% - Accent2 8 2 2 2 2 4" xfId="9025" xr:uid="{A209BD74-8027-458E-AA57-6E9B6F22ACD6}"/>
    <cellStyle name="20% - Accent2 8 2 2 2 3" xfId="3575" xr:uid="{E74353D0-F672-45F7-BF59-F1FB46842F0D}"/>
    <cellStyle name="20% - Accent2 8 2 2 2 4" xfId="5787" xr:uid="{2C2F3F5D-A982-4B96-AB8F-4E5ACEB964DD}"/>
    <cellStyle name="20% - Accent2 8 2 2 2 5" xfId="7958" xr:uid="{DBA640A2-7170-4A16-8D15-D14FA1CB1D3B}"/>
    <cellStyle name="20% - Accent2 8 2 2 3" xfId="1729" xr:uid="{B8044AD0-0DD3-4188-97DA-BFC2772702AF}"/>
    <cellStyle name="20% - Accent2 8 2 2 3 2" xfId="4137" xr:uid="{E543BCBC-858A-41A9-BDBF-000CF7197C62}"/>
    <cellStyle name="20% - Accent2 8 2 2 3 3" xfId="6349" xr:uid="{8747CE1A-8F4E-4801-B8B2-A0846E900B4B}"/>
    <cellStyle name="20% - Accent2 8 2 2 3 4" xfId="8520" xr:uid="{0854B8A1-62F6-474C-BC3E-D7A2494B194F}"/>
    <cellStyle name="20% - Accent2 8 2 2 4" xfId="3069" xr:uid="{69C0CEFB-D704-46C5-A14E-1FF5BCD3881E}"/>
    <cellStyle name="20% - Accent2 8 2 2 5" xfId="5282" xr:uid="{1B32167E-EB45-4ED1-AD65-5F3F23E266CF}"/>
    <cellStyle name="20% - Accent2 8 2 2 6" xfId="7453" xr:uid="{C6807982-A151-4D8A-BC10-43513ABEEA25}"/>
    <cellStyle name="20% - Accent2 8 2 3" xfId="912" xr:uid="{7E07FB49-1DE0-48FF-AA60-87A96AEE5D41}"/>
    <cellStyle name="20% - Accent2 8 2 3 2" xfId="1981" xr:uid="{DCC502D9-9AEE-4BC7-B074-80F74F79AE6B}"/>
    <cellStyle name="20% - Accent2 8 2 3 2 2" xfId="4389" xr:uid="{4D91ECA9-AF00-4E35-865F-658EE59981BA}"/>
    <cellStyle name="20% - Accent2 8 2 3 2 3" xfId="6601" xr:uid="{65F56D2E-A4CD-4D82-8FD1-9920C76ED3A3}"/>
    <cellStyle name="20% - Accent2 8 2 3 2 4" xfId="8772" xr:uid="{E1B82BCC-D223-4137-810D-622101759749}"/>
    <cellStyle name="20% - Accent2 8 2 3 3" xfId="3321" xr:uid="{BE8EC96E-7B32-430E-A5C7-62BC3DB1704C}"/>
    <cellStyle name="20% - Accent2 8 2 3 4" xfId="5534" xr:uid="{856F7C3F-8656-4074-95CC-513EF9F00574}"/>
    <cellStyle name="20% - Accent2 8 2 3 5" xfId="7705" xr:uid="{1E59ADFA-5C94-4163-8BC3-ECEE25167824}"/>
    <cellStyle name="20% - Accent2 8 2 4" xfId="1476" xr:uid="{30D5BAC1-099E-4891-866B-7E6D23729687}"/>
    <cellStyle name="20% - Accent2 8 2 4 2" xfId="3884" xr:uid="{03176522-D03F-4AFA-A73A-FC379CF39192}"/>
    <cellStyle name="20% - Accent2 8 2 4 3" xfId="6096" xr:uid="{7B2A8B15-5633-4F1F-BC57-9A57F59CE949}"/>
    <cellStyle name="20% - Accent2 8 2 4 4" xfId="8267" xr:uid="{6D951D7F-BE09-4A4B-B582-7A12F03F8FDC}"/>
    <cellStyle name="20% - Accent2 8 2 5" xfId="2816" xr:uid="{AB8E92DE-8A25-4BC4-B9E1-8D70AB14D8D5}"/>
    <cellStyle name="20% - Accent2 8 2 6" xfId="5029" xr:uid="{BCC5F43F-8D56-4488-9E5A-8E1791196800}"/>
    <cellStyle name="20% - Accent2 8 2 7" xfId="7200" xr:uid="{2C6707F7-8EC3-4D47-87BB-2A52262999BF}"/>
    <cellStyle name="20% - Accent2 8 3" xfId="547" xr:uid="{DC63A8D9-3937-4F9A-9690-6E56361DFF42}"/>
    <cellStyle name="20% - Accent2 8 3 2" xfId="1054" xr:uid="{8D5D7AD6-74A7-4FF9-AAE3-84FADE0C935B}"/>
    <cellStyle name="20% - Accent2 8 3 2 2" xfId="2122" xr:uid="{0DF4A112-C209-40D6-9816-5F84D3DC943B}"/>
    <cellStyle name="20% - Accent2 8 3 2 2 2" xfId="4530" xr:uid="{D1820775-A83C-418E-898D-A260795E18F9}"/>
    <cellStyle name="20% - Accent2 8 3 2 2 3" xfId="6742" xr:uid="{E805F483-F0D7-4E70-804E-B7885FCC8A9A}"/>
    <cellStyle name="20% - Accent2 8 3 2 2 4" xfId="8913" xr:uid="{52F946AB-7810-46A6-9C55-65D45CFF34EF}"/>
    <cellStyle name="20% - Accent2 8 3 2 3" xfId="3463" xr:uid="{528513DE-4452-41EF-AD7F-5105B7470829}"/>
    <cellStyle name="20% - Accent2 8 3 2 4" xfId="5675" xr:uid="{2C057F70-081E-429E-BDCD-60A2C8FBA5FE}"/>
    <cellStyle name="20% - Accent2 8 3 2 5" xfId="7846" xr:uid="{B06FAFB4-EE93-4D59-9C76-0E0E0191B33E}"/>
    <cellStyle name="20% - Accent2 8 3 3" xfId="1617" xr:uid="{9A4FEFAD-2B49-46FE-A334-672BCD370C65}"/>
    <cellStyle name="20% - Accent2 8 3 3 2" xfId="4025" xr:uid="{F1080F22-DE78-43BB-A348-8892E688909C}"/>
    <cellStyle name="20% - Accent2 8 3 3 3" xfId="6237" xr:uid="{2B6E1B67-1384-49DD-8CE9-70E181D5AD2C}"/>
    <cellStyle name="20% - Accent2 8 3 3 4" xfId="8408" xr:uid="{00BFC932-70E9-4EAE-97F3-19527CBC08CF}"/>
    <cellStyle name="20% - Accent2 8 3 4" xfId="2957" xr:uid="{11AC199F-7F7E-4295-B135-D36C28B263B2}"/>
    <cellStyle name="20% - Accent2 8 3 5" xfId="5170" xr:uid="{97660A0E-9387-43C2-B47C-0BBA97F09C6B}"/>
    <cellStyle name="20% - Accent2 8 3 6" xfId="7341" xr:uid="{3702F486-D4D2-478E-991D-66B40D7C36B2}"/>
    <cellStyle name="20% - Accent2 8 4" xfId="800" xr:uid="{D3C0A57E-0415-4867-9F72-6EFCB1A6BA57}"/>
    <cellStyle name="20% - Accent2 8 4 2" xfId="1869" xr:uid="{8057B3CB-8835-4707-8B83-C844F991AFE6}"/>
    <cellStyle name="20% - Accent2 8 4 2 2" xfId="4277" xr:uid="{E0807ACA-FD21-43C7-829F-DFB10D05A39D}"/>
    <cellStyle name="20% - Accent2 8 4 2 3" xfId="6489" xr:uid="{8CD69DD6-90FF-4451-B2A9-02D743A95626}"/>
    <cellStyle name="20% - Accent2 8 4 2 4" xfId="8660" xr:uid="{38E2CDC3-778B-461F-8ED6-950542ABEE11}"/>
    <cellStyle name="20% - Accent2 8 4 3" xfId="3209" xr:uid="{68A2E840-59BF-43A5-9274-5547B2D1FDE6}"/>
    <cellStyle name="20% - Accent2 8 4 4" xfId="5422" xr:uid="{6F0F0405-4FFE-4C78-AB21-5F3967A00B92}"/>
    <cellStyle name="20% - Accent2 8 4 5" xfId="7593" xr:uid="{E9A39441-A8EE-44D9-93C5-975449BE836A}"/>
    <cellStyle name="20% - Accent2 8 5" xfId="1364" xr:uid="{66895C78-15FE-42CC-A3A9-D7CF5DAFC286}"/>
    <cellStyle name="20% - Accent2 8 5 2" xfId="3772" xr:uid="{867B6C53-BE6D-4BEB-9DBD-E91721219112}"/>
    <cellStyle name="20% - Accent2 8 5 3" xfId="5984" xr:uid="{9865E5D9-C802-4F88-B170-5DFD5F7859A8}"/>
    <cellStyle name="20% - Accent2 8 5 4" xfId="8155" xr:uid="{77916B05-E5BF-442F-9CBB-2A948047B98D}"/>
    <cellStyle name="20% - Accent2 8 6" xfId="2706" xr:uid="{A5806E6F-361E-482F-AE49-A3EDE4B893D2}"/>
    <cellStyle name="20% - Accent2 8 7" xfId="4920" xr:uid="{F3241124-B7ED-4BFF-BF5F-89E9D5306E1C}"/>
    <cellStyle name="20% - Accent2 8 8" xfId="7091" xr:uid="{CA63D20A-1C94-4D12-8D52-CFDDCC9F4E79}"/>
    <cellStyle name="20% - Accent2 9" xfId="302" xr:uid="{02EC1D7C-DC1F-4701-9ECA-B554D3D6F2D4}"/>
    <cellStyle name="20% - Accent2 9 2" xfId="561" xr:uid="{0C32DD83-9B6A-4024-8442-FB44531F1EF0}"/>
    <cellStyle name="20% - Accent2 9 2 2" xfId="1068" xr:uid="{040780E2-93DE-499D-91AD-4C7DF3A2C05B}"/>
    <cellStyle name="20% - Accent2 9 2 2 2" xfId="2136" xr:uid="{215916CF-B103-4633-BAF2-6C3365E0DDA8}"/>
    <cellStyle name="20% - Accent2 9 2 2 2 2" xfId="4544" xr:uid="{13E068F1-CC91-43F1-892D-6B9EDB73CBEE}"/>
    <cellStyle name="20% - Accent2 9 2 2 2 3" xfId="6756" xr:uid="{D5179D40-372B-4A04-AEEF-017B60203E23}"/>
    <cellStyle name="20% - Accent2 9 2 2 2 4" xfId="8927" xr:uid="{7CDB9EE3-E968-4483-B6E5-00A715C16BE3}"/>
    <cellStyle name="20% - Accent2 9 2 2 3" xfId="3477" xr:uid="{1E91DBF2-68D1-4A7E-8FF6-3D9C58C832FC}"/>
    <cellStyle name="20% - Accent2 9 2 2 4" xfId="5689" xr:uid="{F96C9F01-1155-487C-A957-BC5AA65F2446}"/>
    <cellStyle name="20% - Accent2 9 2 2 5" xfId="7860" xr:uid="{C86A384B-5D75-42C1-993D-83CA09739D9F}"/>
    <cellStyle name="20% - Accent2 9 2 3" xfId="1631" xr:uid="{6E6C8235-8701-489B-AC84-49BE80391834}"/>
    <cellStyle name="20% - Accent2 9 2 3 2" xfId="4039" xr:uid="{C35BFCA2-C7A9-4AA1-9748-8B5B614ABC33}"/>
    <cellStyle name="20% - Accent2 9 2 3 3" xfId="6251" xr:uid="{E0A7DBEF-0B19-46BE-BC62-AE4E65928405}"/>
    <cellStyle name="20% - Accent2 9 2 3 4" xfId="8422" xr:uid="{0E30B4FF-C49A-4F3E-BDC8-D1C8BCF4E6E4}"/>
    <cellStyle name="20% - Accent2 9 2 4" xfId="2971" xr:uid="{70C4E42A-2499-4BED-8390-1A7BD1D49C9D}"/>
    <cellStyle name="20% - Accent2 9 2 5" xfId="5184" xr:uid="{417B8ECE-1BD8-417D-BBBA-9CC275E52A67}"/>
    <cellStyle name="20% - Accent2 9 2 6" xfId="7355" xr:uid="{FFF9CEA2-CB80-4D7E-B379-4C46D15B995E}"/>
    <cellStyle name="20% - Accent2 9 3" xfId="814" xr:uid="{8ACA1DB6-1DD0-481E-8023-DC3AF7A7AB5A}"/>
    <cellStyle name="20% - Accent2 9 3 2" xfId="1883" xr:uid="{49075FB5-5D19-4A8A-A87D-4E4FA1C9A815}"/>
    <cellStyle name="20% - Accent2 9 3 2 2" xfId="4291" xr:uid="{DED0D43B-7F4A-411A-8893-A79D5A526EBE}"/>
    <cellStyle name="20% - Accent2 9 3 2 3" xfId="6503" xr:uid="{BEC2C5BE-EABB-4F6F-B2ED-36A873295235}"/>
    <cellStyle name="20% - Accent2 9 3 2 4" xfId="8674" xr:uid="{F1C2F2FF-B078-4F70-883E-A7F14A6B8472}"/>
    <cellStyle name="20% - Accent2 9 3 3" xfId="3223" xr:uid="{FFDD8742-32F2-41AE-BD34-962F4D7F1AE2}"/>
    <cellStyle name="20% - Accent2 9 3 4" xfId="5436" xr:uid="{78148461-9649-47BB-8D8F-222AB019D809}"/>
    <cellStyle name="20% - Accent2 9 3 5" xfId="7607" xr:uid="{D5C0A0CC-418A-4EE4-933B-A4B9292711E7}"/>
    <cellStyle name="20% - Accent2 9 4" xfId="1378" xr:uid="{843B8C2A-6130-4AE6-9722-C0F2A05823C6}"/>
    <cellStyle name="20% - Accent2 9 4 2" xfId="3786" xr:uid="{BBF9A03F-3081-46B3-B146-142084313AAC}"/>
    <cellStyle name="20% - Accent2 9 4 3" xfId="5998" xr:uid="{E8A30364-58F8-41C3-95F0-E80B757CA490}"/>
    <cellStyle name="20% - Accent2 9 4 4" xfId="8169" xr:uid="{BACCABDF-84E8-4CB3-8E8E-137C1140793C}"/>
    <cellStyle name="20% - Accent2 9 5" xfId="2720" xr:uid="{4C054071-F27A-403A-A610-5A940713B7C8}"/>
    <cellStyle name="20% - Accent2 9 6" xfId="4934" xr:uid="{C1CDE043-7262-4144-A260-C7F393F3EC5D}"/>
    <cellStyle name="20% - Accent2 9 7" xfId="7105" xr:uid="{2DD23982-1911-47EC-9A83-B252807882BC}"/>
    <cellStyle name="20% - Accent3 10" xfId="419" xr:uid="{ACF91BAF-83A1-49A9-97CD-DE4B2274F7F7}"/>
    <cellStyle name="20% - Accent3 10 2" xfId="675" xr:uid="{1314C7F0-8864-4DF8-8E1C-30454760B28B}"/>
    <cellStyle name="20% - Accent3 10 2 2" xfId="1182" xr:uid="{20249DC9-3C7C-4F57-8C5C-0BFC03957037}"/>
    <cellStyle name="20% - Accent3 10 2 2 2" xfId="2250" xr:uid="{D5739315-D529-4843-BA86-EF3CEF3A58E2}"/>
    <cellStyle name="20% - Accent3 10 2 2 2 2" xfId="4658" xr:uid="{66A9435E-DAD5-4D42-BA4D-95057F87AE78}"/>
    <cellStyle name="20% - Accent3 10 2 2 2 3" xfId="6870" xr:uid="{9CE5E397-017E-4C9E-9B20-D271FBCFFB6D}"/>
    <cellStyle name="20% - Accent3 10 2 2 2 4" xfId="9041" xr:uid="{BC60E303-3362-4F36-866E-F6121558CC40}"/>
    <cellStyle name="20% - Accent3 10 2 2 3" xfId="3591" xr:uid="{1415F2EA-0B69-4AD4-A0A2-BB37C54EBC46}"/>
    <cellStyle name="20% - Accent3 10 2 2 4" xfId="5803" xr:uid="{D07FAD88-1FE8-490C-ABC7-6041E4E57624}"/>
    <cellStyle name="20% - Accent3 10 2 2 5" xfId="7974" xr:uid="{260BE7DC-3687-482A-AB7F-01D491FAB491}"/>
    <cellStyle name="20% - Accent3 10 2 3" xfId="1745" xr:uid="{E231B2CD-5967-477A-91FC-002AB6B58CC0}"/>
    <cellStyle name="20% - Accent3 10 2 3 2" xfId="4153" xr:uid="{4A78CE56-1E28-49F6-A044-52CAA1A2C7EE}"/>
    <cellStyle name="20% - Accent3 10 2 3 3" xfId="6365" xr:uid="{6DAD2530-7147-44E9-A7C3-C104F92A1161}"/>
    <cellStyle name="20% - Accent3 10 2 3 4" xfId="8536" xr:uid="{991667D0-9E98-4600-94FB-1FA82381B218}"/>
    <cellStyle name="20% - Accent3 10 2 4" xfId="3085" xr:uid="{52F1D071-AEC0-4DC9-88C4-351646BD3AAD}"/>
    <cellStyle name="20% - Accent3 10 2 5" xfId="5298" xr:uid="{5B8A60A0-CC96-46E9-BF17-A7864EFE629F}"/>
    <cellStyle name="20% - Accent3 10 2 6" xfId="7469" xr:uid="{FD77FFFF-B67E-4720-B333-C84DA19990CD}"/>
    <cellStyle name="20% - Accent3 10 3" xfId="928" xr:uid="{B95EFE4B-2C7D-48BA-8E0A-D2C7A755052B}"/>
    <cellStyle name="20% - Accent3 10 3 2" xfId="1997" xr:uid="{3F11E34A-3F22-48E3-808C-494499528D44}"/>
    <cellStyle name="20% - Accent3 10 3 2 2" xfId="4405" xr:uid="{F8E88029-32C2-43E4-A75F-D64F5B87F963}"/>
    <cellStyle name="20% - Accent3 10 3 2 3" xfId="6617" xr:uid="{90916761-EACA-484C-B6E1-5FF18650ABCF}"/>
    <cellStyle name="20% - Accent3 10 3 2 4" xfId="8788" xr:uid="{8335B173-5057-4405-ADDD-4AAE23C9CDA8}"/>
    <cellStyle name="20% - Accent3 10 3 3" xfId="3337" xr:uid="{5BB8190E-2B5E-4106-8DDD-71C1280FAE61}"/>
    <cellStyle name="20% - Accent3 10 3 4" xfId="5550" xr:uid="{2C37AE1B-2879-4DAC-95BC-116C3FBEED5E}"/>
    <cellStyle name="20% - Accent3 10 3 5" xfId="7721" xr:uid="{7D361372-F713-4AA6-841E-28E2DB345FA5}"/>
    <cellStyle name="20% - Accent3 10 4" xfId="1492" xr:uid="{7673919B-13B6-4C71-B912-607548BEFA4F}"/>
    <cellStyle name="20% - Accent3 10 4 2" xfId="3900" xr:uid="{1819DAAF-C122-4D4B-BCBF-09272BEECCAD}"/>
    <cellStyle name="20% - Accent3 10 4 3" xfId="6112" xr:uid="{6AB92909-609B-48D2-B505-B883306362EB}"/>
    <cellStyle name="20% - Accent3 10 4 4" xfId="8283" xr:uid="{3D4B82D7-4067-41CB-B0D5-BFDDC1DE18E1}"/>
    <cellStyle name="20% - Accent3 10 5" xfId="2832" xr:uid="{F9703E63-ACFC-4BBA-B87D-7DA5A4E9C859}"/>
    <cellStyle name="20% - Accent3 10 6" xfId="5045" xr:uid="{D356F7E9-8C51-40A8-ACF0-F6B9C4F4262D}"/>
    <cellStyle name="20% - Accent3 10 7" xfId="7216" xr:uid="{1BAA738D-573C-4E28-A8D5-AF2BF9414715}"/>
    <cellStyle name="20% - Accent3 11" xfId="435" xr:uid="{4B59DE7A-012B-41A5-AD96-9ADC8CA2A0CE}"/>
    <cellStyle name="20% - Accent3 11 2" xfId="690" xr:uid="{433243F8-423F-4434-B544-2854AF62EBF8}"/>
    <cellStyle name="20% - Accent3 11 2 2" xfId="1197" xr:uid="{9014D340-C4D1-4256-9E41-AA289CDE6338}"/>
    <cellStyle name="20% - Accent3 11 2 2 2" xfId="2265" xr:uid="{74D80966-2C3D-4A2C-A647-F4E3FC6AF449}"/>
    <cellStyle name="20% - Accent3 11 2 2 2 2" xfId="4673" xr:uid="{59560E51-95EA-4B5E-85B9-344B018BC055}"/>
    <cellStyle name="20% - Accent3 11 2 2 2 3" xfId="6885" xr:uid="{179DD01D-7C3C-4206-A4D4-42F0342ACD37}"/>
    <cellStyle name="20% - Accent3 11 2 2 2 4" xfId="9056" xr:uid="{31D483DE-D257-4BDB-B392-F55946530564}"/>
    <cellStyle name="20% - Accent3 11 2 2 3" xfId="3606" xr:uid="{B91FDDEA-8230-45F7-966E-C8B87AA51AFC}"/>
    <cellStyle name="20% - Accent3 11 2 2 4" xfId="5818" xr:uid="{8FBBF151-A520-41FB-8475-D7821C712DFB}"/>
    <cellStyle name="20% - Accent3 11 2 2 5" xfId="7989" xr:uid="{639AC4CE-9D4D-403C-91B0-72207C924DFF}"/>
    <cellStyle name="20% - Accent3 11 2 3" xfId="1760" xr:uid="{67CD156A-B792-4587-9C3E-F445031B2AB6}"/>
    <cellStyle name="20% - Accent3 11 2 3 2" xfId="4168" xr:uid="{492E89D3-B421-44FE-917F-2154A981A82F}"/>
    <cellStyle name="20% - Accent3 11 2 3 3" xfId="6380" xr:uid="{4B1C9E7E-F717-4B06-B7D5-CDBF4B3B9AB8}"/>
    <cellStyle name="20% - Accent3 11 2 3 4" xfId="8551" xr:uid="{3A54CE70-99A0-43A1-95E5-4E738A713526}"/>
    <cellStyle name="20% - Accent3 11 2 4" xfId="3100" xr:uid="{69E7C2D9-C262-4890-8848-886CBD516445}"/>
    <cellStyle name="20% - Accent3 11 2 5" xfId="5313" xr:uid="{7C264E01-12D4-4262-AB12-90A74C4A877B}"/>
    <cellStyle name="20% - Accent3 11 2 6" xfId="7484" xr:uid="{1057D3F8-2471-4CA2-9C3E-15CFE7963273}"/>
    <cellStyle name="20% - Accent3 11 3" xfId="944" xr:uid="{1FF75EFA-428F-47B8-B118-100E0371E05D}"/>
    <cellStyle name="20% - Accent3 11 3 2" xfId="2012" xr:uid="{B2A88F1D-8CF1-4783-8377-99A105FA801A}"/>
    <cellStyle name="20% - Accent3 11 3 2 2" xfId="4420" xr:uid="{3DCCBE30-EE2B-4A1B-866E-99D3E6EF6FD2}"/>
    <cellStyle name="20% - Accent3 11 3 2 3" xfId="6632" xr:uid="{781475D6-37A6-4438-9840-97782E61728F}"/>
    <cellStyle name="20% - Accent3 11 3 2 4" xfId="8803" xr:uid="{8535A035-301E-44F3-BA4F-68A07F99CD12}"/>
    <cellStyle name="20% - Accent3 11 3 3" xfId="3353" xr:uid="{B97A43EE-38C4-4B4F-9B8B-49E307AA87C9}"/>
    <cellStyle name="20% - Accent3 11 3 4" xfId="5565" xr:uid="{0C7065A4-3E36-465A-B48D-8EF480C0282E}"/>
    <cellStyle name="20% - Accent3 11 3 5" xfId="7736" xr:uid="{2293C6E7-E59C-4F8E-B8B1-DA777CF3C994}"/>
    <cellStyle name="20% - Accent3 11 4" xfId="1507" xr:uid="{F44FDC7D-C04A-429A-AEF0-E39B1F277E5F}"/>
    <cellStyle name="20% - Accent3 11 4 2" xfId="3915" xr:uid="{CC9DEF60-7FF6-49A5-8C09-0F6A18C6C2B2}"/>
    <cellStyle name="20% - Accent3 11 4 3" xfId="6127" xr:uid="{D18B8C98-DEA6-4287-967A-9B964687805A}"/>
    <cellStyle name="20% - Accent3 11 4 4" xfId="8298" xr:uid="{5633BA92-25D8-42DB-9BBF-1D10B5095F42}"/>
    <cellStyle name="20% - Accent3 11 5" xfId="2847" xr:uid="{03987694-A9E4-413D-9FB8-E76B74FCD09B}"/>
    <cellStyle name="20% - Accent3 11 6" xfId="5060" xr:uid="{0AC2FFE1-878F-4F3F-9E1C-B5A3CF637519}"/>
    <cellStyle name="20% - Accent3 11 7" xfId="7231" xr:uid="{6C401BF7-4EB5-405D-9057-A75555A6FA82}"/>
    <cellStyle name="20% - Accent3 12" xfId="450" xr:uid="{767C4485-4653-4B94-AA93-0A5A84295971}"/>
    <cellStyle name="20% - Accent3 12 2" xfId="958" xr:uid="{DCBF4F1B-D565-4FD0-8611-7FFA515FEE95}"/>
    <cellStyle name="20% - Accent3 12 2 2" xfId="2026" xr:uid="{8C45857D-A637-4CE8-A9D3-CA5F44902B71}"/>
    <cellStyle name="20% - Accent3 12 2 2 2" xfId="4434" xr:uid="{D146F026-5E7E-4990-B667-7EB07E03BE06}"/>
    <cellStyle name="20% - Accent3 12 2 2 3" xfId="6646" xr:uid="{5208FED7-A855-4B15-8046-FA05F857C821}"/>
    <cellStyle name="20% - Accent3 12 2 2 4" xfId="8817" xr:uid="{029AF9D8-3502-4845-97E8-66F82D2B463A}"/>
    <cellStyle name="20% - Accent3 12 2 3" xfId="3367" xr:uid="{F3CF6976-FF71-4A7E-A2FC-165086333069}"/>
    <cellStyle name="20% - Accent3 12 2 4" xfId="5579" xr:uid="{1093ACAF-7EC8-47EB-942B-3DAE9346CC17}"/>
    <cellStyle name="20% - Accent3 12 2 5" xfId="7750" xr:uid="{232201BA-F605-4002-ADF4-1F23F41421A2}"/>
    <cellStyle name="20% - Accent3 12 3" xfId="1521" xr:uid="{853851BB-184C-4BDC-AE6E-23F5A74E224C}"/>
    <cellStyle name="20% - Accent3 12 3 2" xfId="3929" xr:uid="{CA2DD6FF-66F2-435B-A195-074ABE3D2D6C}"/>
    <cellStyle name="20% - Accent3 12 3 3" xfId="6141" xr:uid="{333F7017-A77F-4579-B22B-B1058795286A}"/>
    <cellStyle name="20% - Accent3 12 3 4" xfId="8312" xr:uid="{7BCA5252-932D-40B2-B6CF-E0841149D88F}"/>
    <cellStyle name="20% - Accent3 12 4" xfId="2861" xr:uid="{DA1BDEFC-4D0D-47CD-A04D-7793F3483EE6}"/>
    <cellStyle name="20% - Accent3 12 5" xfId="5074" xr:uid="{5E9F6618-E2B2-44B1-A379-6AFF31A438F8}"/>
    <cellStyle name="20% - Accent3 12 6" xfId="7245" xr:uid="{6F06C1CC-EC3A-464C-8CDF-4E952848725D}"/>
    <cellStyle name="20% - Accent3 13" xfId="703" xr:uid="{B20F1DAB-5378-4943-9E9E-A0C60B35D1C5}"/>
    <cellStyle name="20% - Accent3 13 2" xfId="1773" xr:uid="{FC7033F6-FDB7-4DB8-8D4B-82DB577BF326}"/>
    <cellStyle name="20% - Accent3 13 2 2" xfId="4181" xr:uid="{5624A198-9BA1-4BB6-A1EE-BE24C85C819E}"/>
    <cellStyle name="20% - Accent3 13 2 3" xfId="6393" xr:uid="{2EC5E14A-BB9A-40B0-8C7E-824FE3E5AF7B}"/>
    <cellStyle name="20% - Accent3 13 2 4" xfId="8564" xr:uid="{E5BA0FA9-EB5E-4F76-AE44-DD12D1CDFD33}"/>
    <cellStyle name="20% - Accent3 13 3" xfId="3113" xr:uid="{A6AA8CE3-6797-46C6-9CF1-BFE8A564EEBD}"/>
    <cellStyle name="20% - Accent3 13 4" xfId="5326" xr:uid="{80D4850C-D008-410B-BE12-D9958BC203AB}"/>
    <cellStyle name="20% - Accent3 13 5" xfId="7497" xr:uid="{CD96EB6C-503B-4AD4-BAAE-E482485AF877}"/>
    <cellStyle name="20% - Accent3 14" xfId="1211" xr:uid="{FD7B8170-ABBC-42E8-AFA7-A140DBA620D2}"/>
    <cellStyle name="20% - Accent3 14 2" xfId="2279" xr:uid="{B50109A9-33EB-4268-8947-22A327285596}"/>
    <cellStyle name="20% - Accent3 14 2 2" xfId="4687" xr:uid="{8C2FA220-29EC-48CE-ACF0-8CD400A61359}"/>
    <cellStyle name="20% - Accent3 14 2 3" xfId="6899" xr:uid="{47BB88E0-4CDE-4B96-9FCF-5F99B20BD8C7}"/>
    <cellStyle name="20% - Accent3 14 2 4" xfId="9070" xr:uid="{D8D1CC23-A658-4B1E-8DFE-D90B50D12BAF}"/>
    <cellStyle name="20% - Accent3 14 3" xfId="3620" xr:uid="{A7B89621-1B4C-4727-BE03-E701D6E91EF4}"/>
    <cellStyle name="20% - Accent3 14 4" xfId="5832" xr:uid="{080CD58C-389B-4CB1-8F11-AFCCA835ED84}"/>
    <cellStyle name="20% - Accent3 14 5" xfId="8003" xr:uid="{AB7AF185-7AAF-4441-A116-ED405DE55E98}"/>
    <cellStyle name="20% - Accent3 15" xfId="1225" xr:uid="{893F4B67-C9A8-45C8-89E9-60C069B63CAE}"/>
    <cellStyle name="20% - Accent3 15 2" xfId="2293" xr:uid="{80FE0F3A-0B96-4B5D-8A38-7BE9A79D8695}"/>
    <cellStyle name="20% - Accent3 15 2 2" xfId="4701" xr:uid="{EE8ACCFE-25A1-4027-9DCF-2765777F7A86}"/>
    <cellStyle name="20% - Accent3 15 2 3" xfId="6913" xr:uid="{B2EBCC9A-703D-4933-9ADD-6DE75DFF40A1}"/>
    <cellStyle name="20% - Accent3 15 2 4" xfId="9084" xr:uid="{18634DB4-885B-4246-8CE1-A2E3B1784F16}"/>
    <cellStyle name="20% - Accent3 15 3" xfId="3634" xr:uid="{34CEDE97-430F-4B41-AC5B-9A1F6AD665F3}"/>
    <cellStyle name="20% - Accent3 15 4" xfId="5846" xr:uid="{B834A6E3-5904-49D5-BFFA-17634B423342}"/>
    <cellStyle name="20% - Accent3 15 5" xfId="8017" xr:uid="{25E895D8-7154-42C5-A8C5-6F44EFEA761C}"/>
    <cellStyle name="20% - Accent3 16" xfId="1239" xr:uid="{8E0C53F3-EDDA-4D10-8999-BE75FDF83E73}"/>
    <cellStyle name="20% - Accent3 16 2" xfId="2307" xr:uid="{76075D62-33AE-4B43-9F74-6AE3B63AB0F8}"/>
    <cellStyle name="20% - Accent3 16 2 2" xfId="4715" xr:uid="{2F35FFB5-96D5-4150-ACC2-3D17D7CC81FD}"/>
    <cellStyle name="20% - Accent3 16 2 3" xfId="6927" xr:uid="{45F9C0E8-9D92-4CD5-9F14-E1642E105102}"/>
    <cellStyle name="20% - Accent3 16 2 4" xfId="9098" xr:uid="{31D3312D-F6CA-449B-9105-3C41D16EDD2E}"/>
    <cellStyle name="20% - Accent3 16 3" xfId="3648" xr:uid="{FCB85D3A-07EE-428F-B89C-F7142C729CB6}"/>
    <cellStyle name="20% - Accent3 16 4" xfId="5860" xr:uid="{9106AE9C-5910-4C43-B93C-75A896D7B1E6}"/>
    <cellStyle name="20% - Accent3 16 5" xfId="8031" xr:uid="{C22DB2F1-04A4-4177-9A87-16A2D8D7C809}"/>
    <cellStyle name="20% - Accent3 17" xfId="1253" xr:uid="{87CE3A9A-F4FE-49D5-B694-566CC8943242}"/>
    <cellStyle name="20% - Accent3 17 2" xfId="2321" xr:uid="{265C35AD-F971-460F-B676-6B2F948A1EB1}"/>
    <cellStyle name="20% - Accent3 17 2 2" xfId="4729" xr:uid="{6FFFF821-3692-44CE-98A2-6B17C9522D0C}"/>
    <cellStyle name="20% - Accent3 17 2 3" xfId="6941" xr:uid="{38EC759E-2466-4E66-9F0C-1E23CB9CCE4A}"/>
    <cellStyle name="20% - Accent3 17 2 4" xfId="9112" xr:uid="{BDF87E8F-0D4E-4F95-820D-0465280CF696}"/>
    <cellStyle name="20% - Accent3 17 3" xfId="3662" xr:uid="{091C42AD-5C76-4070-B2D4-A3785299A838}"/>
    <cellStyle name="20% - Accent3 17 4" xfId="5874" xr:uid="{36168846-2AE5-4C43-85E0-B468CAE031C0}"/>
    <cellStyle name="20% - Accent3 17 5" xfId="8045" xr:uid="{9B1D0092-661B-4723-8D13-814EFBE5E41C}"/>
    <cellStyle name="20% - Accent3 18" xfId="1267" xr:uid="{7FF9CC1A-CDDF-47B0-998C-8CEE31C74071}"/>
    <cellStyle name="20% - Accent3 18 2" xfId="3676" xr:uid="{C4F633B5-577E-4ED4-80D4-CAC1B8155117}"/>
    <cellStyle name="20% - Accent3 18 3" xfId="5888" xr:uid="{4344F6B7-6AF0-4A35-84DE-8BC1601F0268}"/>
    <cellStyle name="20% - Accent3 18 4" xfId="8059" xr:uid="{0E71C851-E48A-4B40-A290-817AB60C0F6E}"/>
    <cellStyle name="20% - Accent3 19" xfId="2335" xr:uid="{8E4A9A74-4622-440E-8350-B96F6F8AE846}"/>
    <cellStyle name="20% - Accent3 19 2" xfId="4743" xr:uid="{CAA43134-207F-4267-AADF-3AAF8F1027A0}"/>
    <cellStyle name="20% - Accent3 19 3" xfId="6955" xr:uid="{598B47B0-FAAE-4D3C-8258-23E02DF02AE3}"/>
    <cellStyle name="20% - Accent3 19 4" xfId="9126" xr:uid="{99871550-35F5-44AB-8E66-244A358900F2}"/>
    <cellStyle name="20% - Accent3 2" xfId="60" xr:uid="{1A7853EA-A360-446A-BC73-9A11F0911C60}"/>
    <cellStyle name="20% - Accent3 2 2" xfId="122" xr:uid="{76294736-A604-409E-AA0D-A27E4C570E5B}"/>
    <cellStyle name="20% - Accent3 2 3" xfId="2350" xr:uid="{F5E87F7D-95EE-4D77-821F-AD8F63FC9E86}"/>
    <cellStyle name="20% - Accent3 2 3 2" xfId="4756" xr:uid="{186E2626-7265-4E71-AD8C-3C140E1EEEA1}"/>
    <cellStyle name="20% - Accent3 2 4" xfId="2527" xr:uid="{B58E709A-D8D8-46FE-BC11-B374805D54BA}"/>
    <cellStyle name="20% - Accent3 2 5" xfId="2351" xr:uid="{1A653CBB-2035-45C6-A316-9B4905D0E55B}"/>
    <cellStyle name="20% - Accent3 2 6" xfId="2618" xr:uid="{210C832F-4BB0-481F-8D3E-70FE724E61B2}"/>
    <cellStyle name="20% - Accent3 20" xfId="2362" xr:uid="{4E14994A-35B9-4A08-9E7B-535FC2E81CE1}"/>
    <cellStyle name="20% - Accent3 20 2" xfId="4766" xr:uid="{D0670D58-47D0-4A51-BB10-B2E14DC0AC7C}"/>
    <cellStyle name="20% - Accent3 20 3" xfId="6969" xr:uid="{DA370FE7-934A-49A0-B257-41D21CA15766}"/>
    <cellStyle name="20% - Accent3 20 4" xfId="9140" xr:uid="{23D0FE24-D570-4828-9CC3-6B32074D1001}"/>
    <cellStyle name="20% - Accent3 21" xfId="2596" xr:uid="{0EFEFD46-8AF2-4E10-86F1-CD883E6F933D}"/>
    <cellStyle name="20% - Accent3 22" xfId="4809" xr:uid="{F8104A23-FB73-41A1-A84B-7D2EF2BF0E7E}"/>
    <cellStyle name="20% - Accent3 23" xfId="4823" xr:uid="{DDB31C9B-37DD-436D-834C-DC9024A53A6B}"/>
    <cellStyle name="20% - Accent3 24" xfId="6994" xr:uid="{7625FF87-A4EA-41CB-BCED-45A5E64F531A}"/>
    <cellStyle name="20% - Accent3 3" xfId="219" xr:uid="{880C5D3D-9FE8-45FA-A7C4-18AFF4432D67}"/>
    <cellStyle name="20% - Accent3 3 2" xfId="334" xr:uid="{4426D40F-8007-4012-ADFA-39748DCB177F}"/>
    <cellStyle name="20% - Accent3 3 2 2" xfId="590" xr:uid="{711DB92C-8068-4A70-99FC-6C7BD7E4F76C}"/>
    <cellStyle name="20% - Accent3 3 2 2 2" xfId="1097" xr:uid="{416E9D23-D9EF-4714-AB37-4A77875542A4}"/>
    <cellStyle name="20% - Accent3 3 2 2 2 2" xfId="2165" xr:uid="{DC5C7BE2-F4ED-4D57-AD80-6BE725402D47}"/>
    <cellStyle name="20% - Accent3 3 2 2 2 2 2" xfId="4573" xr:uid="{38D642F3-A244-4D3F-BD58-44BDB52E9021}"/>
    <cellStyle name="20% - Accent3 3 2 2 2 2 3" xfId="6785" xr:uid="{699B2C29-2D88-4615-AC46-19AE2FC12958}"/>
    <cellStyle name="20% - Accent3 3 2 2 2 2 4" xfId="8956" xr:uid="{55BE2117-CC1B-4FA1-8071-3CB580D9DF91}"/>
    <cellStyle name="20% - Accent3 3 2 2 2 3" xfId="3506" xr:uid="{E94CD596-6ECC-472E-B002-791025C6B01B}"/>
    <cellStyle name="20% - Accent3 3 2 2 2 4" xfId="5718" xr:uid="{7463728F-A200-48ED-98E3-6864E12B4D9A}"/>
    <cellStyle name="20% - Accent3 3 2 2 2 5" xfId="7889" xr:uid="{0856DC71-9C53-41BA-8F71-9909F99C635B}"/>
    <cellStyle name="20% - Accent3 3 2 2 3" xfId="1660" xr:uid="{6526EEFC-7BB8-4705-916C-C4AFD1512F65}"/>
    <cellStyle name="20% - Accent3 3 2 2 3 2" xfId="4068" xr:uid="{4890089B-1A70-4532-B433-F101D63D4742}"/>
    <cellStyle name="20% - Accent3 3 2 2 3 3" xfId="6280" xr:uid="{405BF080-11E4-40FE-A5A8-D443ECEFB18C}"/>
    <cellStyle name="20% - Accent3 3 2 2 3 4" xfId="8451" xr:uid="{B1E318FA-AFB3-4052-8A32-1DFDD129A4D9}"/>
    <cellStyle name="20% - Accent3 3 2 2 4" xfId="3000" xr:uid="{93BDEC40-7B8C-4E49-A0AA-EF307187AA48}"/>
    <cellStyle name="20% - Accent3 3 2 2 5" xfId="5213" xr:uid="{0BA40AC0-CAC7-4AE2-9205-BCE38EAA82AD}"/>
    <cellStyle name="20% - Accent3 3 2 2 6" xfId="7384" xr:uid="{3719F2CE-83AA-4DB1-A674-283DE137C93A}"/>
    <cellStyle name="20% - Accent3 3 2 3" xfId="843" xr:uid="{F162CAB6-9A1D-4C03-95AD-0F6F945937B8}"/>
    <cellStyle name="20% - Accent3 3 2 3 2" xfId="1912" xr:uid="{295A7847-6594-4338-8DB8-A920350D0384}"/>
    <cellStyle name="20% - Accent3 3 2 3 2 2" xfId="4320" xr:uid="{20BCF6FC-40D4-464E-B69D-47EC4795B246}"/>
    <cellStyle name="20% - Accent3 3 2 3 2 3" xfId="6532" xr:uid="{273C9E8C-6FE2-41FD-8E73-AF274E88A188}"/>
    <cellStyle name="20% - Accent3 3 2 3 2 4" xfId="8703" xr:uid="{69303B85-3FC6-4B93-903E-EE64C8C269F2}"/>
    <cellStyle name="20% - Accent3 3 2 3 3" xfId="3252" xr:uid="{6D94E8C6-FC7F-4CA2-849F-77E8961DB698}"/>
    <cellStyle name="20% - Accent3 3 2 3 4" xfId="5465" xr:uid="{63EA8DFD-A9AD-4E87-81FC-66F6C9957B84}"/>
    <cellStyle name="20% - Accent3 3 2 3 5" xfId="7636" xr:uid="{0CAD9279-C1D0-4804-93F0-C720E4B86A0F}"/>
    <cellStyle name="20% - Accent3 3 2 4" xfId="1407" xr:uid="{9F5BF27C-C2C4-49C2-912F-29D7AEC3F903}"/>
    <cellStyle name="20% - Accent3 3 2 4 2" xfId="3815" xr:uid="{1E6FECB9-F2F6-40D9-8CA1-06463416B1D9}"/>
    <cellStyle name="20% - Accent3 3 2 4 3" xfId="6027" xr:uid="{7CC47F38-865A-4DE5-BE72-18BD8A517A3F}"/>
    <cellStyle name="20% - Accent3 3 2 4 4" xfId="8198" xr:uid="{DCFBE542-60B1-4DB2-9898-5B2975EBA34F}"/>
    <cellStyle name="20% - Accent3 3 2 5" xfId="2747" xr:uid="{81333FD2-434E-4558-A60F-356F4587B10E}"/>
    <cellStyle name="20% - Accent3 3 2 6" xfId="4960" xr:uid="{C2F3FE73-8A4D-4C17-860E-9163DEE251A2}"/>
    <cellStyle name="20% - Accent3 3 2 7" xfId="7131" xr:uid="{B0E9994A-6179-4877-BC48-0A082478AE52}"/>
    <cellStyle name="20% - Accent3 3 3" xfId="478" xr:uid="{E0B63DE1-B3CD-4951-A992-F4222C73DFBD}"/>
    <cellStyle name="20% - Accent3 3 3 2" xfId="985" xr:uid="{4D578B54-B363-4609-BFF5-447C047BA19A}"/>
    <cellStyle name="20% - Accent3 3 3 2 2" xfId="2053" xr:uid="{D243CBF6-D9CC-4E67-B6E1-EEC51403C884}"/>
    <cellStyle name="20% - Accent3 3 3 2 2 2" xfId="4461" xr:uid="{358EC1AF-6AFB-407F-8AAC-13C533EA46E0}"/>
    <cellStyle name="20% - Accent3 3 3 2 2 3" xfId="6673" xr:uid="{FB56C412-596D-4585-8FE5-DE3792E15E5B}"/>
    <cellStyle name="20% - Accent3 3 3 2 2 4" xfId="8844" xr:uid="{E61EC08C-1E3B-41EB-AE23-E53C1F5CA530}"/>
    <cellStyle name="20% - Accent3 3 3 2 3" xfId="3394" xr:uid="{52A45D87-DBC9-4856-BF2C-05471709A194}"/>
    <cellStyle name="20% - Accent3 3 3 2 4" xfId="5606" xr:uid="{B8E4DDE0-67FA-4A35-932F-35C77AF40264}"/>
    <cellStyle name="20% - Accent3 3 3 2 5" xfId="7777" xr:uid="{54FEDB29-97BE-4846-9B46-8010829E253E}"/>
    <cellStyle name="20% - Accent3 3 3 3" xfId="1548" xr:uid="{7A8DAF3C-D28D-49F2-A962-DA0883D21150}"/>
    <cellStyle name="20% - Accent3 3 3 3 2" xfId="3956" xr:uid="{915416D9-A11B-402F-A983-F60ABFF8668E}"/>
    <cellStyle name="20% - Accent3 3 3 3 3" xfId="6168" xr:uid="{0444205F-9454-4B46-A9E7-ABA39C0C101A}"/>
    <cellStyle name="20% - Accent3 3 3 3 4" xfId="8339" xr:uid="{E39D4A96-BEFF-43E2-99B3-39A522079611}"/>
    <cellStyle name="20% - Accent3 3 3 4" xfId="2888" xr:uid="{82F3E0B5-E401-4901-94CF-B416B302FE6A}"/>
    <cellStyle name="20% - Accent3 3 3 5" xfId="5101" xr:uid="{C3D3165A-17DD-4BE9-8D85-53F73CCE4B2E}"/>
    <cellStyle name="20% - Accent3 3 3 6" xfId="7272" xr:uid="{619B2543-D7D0-4635-A5CC-81B1030188FA}"/>
    <cellStyle name="20% - Accent3 3 4" xfId="731" xr:uid="{E2B43836-34EE-4F18-9EFB-103A32CD200F}"/>
    <cellStyle name="20% - Accent3 3 4 2" xfId="1800" xr:uid="{02AD0486-2CD3-4C26-B1D4-A1A3A2D386BC}"/>
    <cellStyle name="20% - Accent3 3 4 2 2" xfId="4208" xr:uid="{994B2478-A4EF-447E-8FF4-52C2B4064010}"/>
    <cellStyle name="20% - Accent3 3 4 2 3" xfId="6420" xr:uid="{74F89814-82B5-4A73-943B-4C5F5CE4E8E7}"/>
    <cellStyle name="20% - Accent3 3 4 2 4" xfId="8591" xr:uid="{C17C667C-5E69-4B77-BE86-F934905F5866}"/>
    <cellStyle name="20% - Accent3 3 4 3" xfId="3140" xr:uid="{8D5B3347-4993-48FC-ACE2-702A4AE2AE04}"/>
    <cellStyle name="20% - Accent3 3 4 4" xfId="5353" xr:uid="{83BC199F-C596-436A-8ED1-FCA4B2AB2106}"/>
    <cellStyle name="20% - Accent3 3 4 5" xfId="7524" xr:uid="{C28B03A3-728B-4B5F-851A-8A960F64B66C}"/>
    <cellStyle name="20% - Accent3 3 5" xfId="1295" xr:uid="{43262259-3F9D-4943-86A9-4A3033C5DD0C}"/>
    <cellStyle name="20% - Accent3 3 5 2" xfId="3703" xr:uid="{EF019603-94A6-49F8-9971-9451F6D0773E}"/>
    <cellStyle name="20% - Accent3 3 5 3" xfId="5915" xr:uid="{95790463-766C-41A9-A5EE-128730E14325}"/>
    <cellStyle name="20% - Accent3 3 5 4" xfId="8086" xr:uid="{5DA42BAF-71DA-4940-9B2D-F595C8DE9979}"/>
    <cellStyle name="20% - Accent3 3 6" xfId="2637" xr:uid="{F80DDB99-C83E-4FA3-8C91-0EBE2A44FEFE}"/>
    <cellStyle name="20% - Accent3 3 7" xfId="4851" xr:uid="{23BCC5ED-BCC5-452F-979E-B33D95FDF045}"/>
    <cellStyle name="20% - Accent3 3 8" xfId="7022" xr:uid="{900C936A-3D3F-4406-8882-754D6B107214}"/>
    <cellStyle name="20% - Accent3 4" xfId="234" xr:uid="{14380BCA-BD34-4CF6-A080-BB757CDF4EEB}"/>
    <cellStyle name="20% - Accent3 4 2" xfId="349" xr:uid="{1FC03C71-F630-49E8-914F-080073F50947}"/>
    <cellStyle name="20% - Accent3 4 2 2" xfId="605" xr:uid="{CC911FEE-9402-4BC2-92F2-9B6CA7A7187A}"/>
    <cellStyle name="20% - Accent3 4 2 2 2" xfId="1112" xr:uid="{BDA3F606-66AE-4F3D-9D4C-CD3BFA3F79DF}"/>
    <cellStyle name="20% - Accent3 4 2 2 2 2" xfId="2180" xr:uid="{7C5BE845-67CC-42AD-9522-67FDBFB8CB9B}"/>
    <cellStyle name="20% - Accent3 4 2 2 2 2 2" xfId="4588" xr:uid="{89BD41DF-3CF1-4227-9617-CCC25DABA100}"/>
    <cellStyle name="20% - Accent3 4 2 2 2 2 3" xfId="6800" xr:uid="{DD3D5886-0A11-43C5-90F7-4D3DB4B80FFE}"/>
    <cellStyle name="20% - Accent3 4 2 2 2 2 4" xfId="8971" xr:uid="{288FE9D1-82F8-458E-A7C8-517F1EB484C7}"/>
    <cellStyle name="20% - Accent3 4 2 2 2 3" xfId="3521" xr:uid="{0B7C09A8-9D78-4ED1-9651-8931CDD06F4E}"/>
    <cellStyle name="20% - Accent3 4 2 2 2 4" xfId="5733" xr:uid="{31D78CD2-BDB5-4013-AE3D-40BCE7A5AC6A}"/>
    <cellStyle name="20% - Accent3 4 2 2 2 5" xfId="7904" xr:uid="{44B816C4-BE5B-41AD-A129-213B773BF840}"/>
    <cellStyle name="20% - Accent3 4 2 2 3" xfId="1675" xr:uid="{101D64BB-50A3-4131-875E-1FC7729B7662}"/>
    <cellStyle name="20% - Accent3 4 2 2 3 2" xfId="4083" xr:uid="{F1555F53-27B8-450A-9565-9855C378B6F8}"/>
    <cellStyle name="20% - Accent3 4 2 2 3 3" xfId="6295" xr:uid="{1CEDE171-68E9-4F4E-9462-1E15D7FB3659}"/>
    <cellStyle name="20% - Accent3 4 2 2 3 4" xfId="8466" xr:uid="{13C3C8FB-2F38-4A4C-93EC-5BD65FEA3851}"/>
    <cellStyle name="20% - Accent3 4 2 2 4" xfId="3015" xr:uid="{AA247338-C607-4EBE-8E7E-059800168F78}"/>
    <cellStyle name="20% - Accent3 4 2 2 5" xfId="5228" xr:uid="{ADCB0BB4-66B4-4324-8B90-0132000CB2C2}"/>
    <cellStyle name="20% - Accent3 4 2 2 6" xfId="7399" xr:uid="{F5B8A079-035B-471E-ACFA-1611D4E401E4}"/>
    <cellStyle name="20% - Accent3 4 2 3" xfId="858" xr:uid="{22106F7C-85E6-490C-939D-ECB37215679E}"/>
    <cellStyle name="20% - Accent3 4 2 3 2" xfId="1927" xr:uid="{9D463E09-7A56-41B9-A77A-A144E568F3ED}"/>
    <cellStyle name="20% - Accent3 4 2 3 2 2" xfId="4335" xr:uid="{72A294BA-575A-415D-BAED-E3E1B1143D71}"/>
    <cellStyle name="20% - Accent3 4 2 3 2 3" xfId="6547" xr:uid="{267FA2AA-6F1D-49C5-ADD0-0919BBD5A874}"/>
    <cellStyle name="20% - Accent3 4 2 3 2 4" xfId="8718" xr:uid="{ACD210FC-E9EF-4447-9D9C-5265B2CBE3AF}"/>
    <cellStyle name="20% - Accent3 4 2 3 3" xfId="3267" xr:uid="{4D99EDBD-FAB5-4D47-BA78-EC9E185E2CD5}"/>
    <cellStyle name="20% - Accent3 4 2 3 4" xfId="5480" xr:uid="{393BF61F-4F53-4B79-ADBC-8E1672AB376B}"/>
    <cellStyle name="20% - Accent3 4 2 3 5" xfId="7651" xr:uid="{9CF12AD0-38BA-443D-9562-F0967891015C}"/>
    <cellStyle name="20% - Accent3 4 2 4" xfId="1422" xr:uid="{5CA73EFD-86B4-4EE8-B5F0-EDAF8A95EE99}"/>
    <cellStyle name="20% - Accent3 4 2 4 2" xfId="3830" xr:uid="{DC439B6D-2DC2-4B4E-B791-27761C6CC7F8}"/>
    <cellStyle name="20% - Accent3 4 2 4 3" xfId="6042" xr:uid="{6F35F075-F461-428B-A37E-DD2A7C4AC36F}"/>
    <cellStyle name="20% - Accent3 4 2 4 4" xfId="8213" xr:uid="{6986FBBF-241C-4BC9-B340-23138736A70C}"/>
    <cellStyle name="20% - Accent3 4 2 5" xfId="2762" xr:uid="{23ADFA08-3FF0-4E19-8C2C-AD3C88F90B27}"/>
    <cellStyle name="20% - Accent3 4 2 6" xfId="4975" xr:uid="{660AFE54-0668-4A77-B9B0-73AAD9F1D260}"/>
    <cellStyle name="20% - Accent3 4 2 7" xfId="7146" xr:uid="{7999CFF9-2F6A-496D-9864-C82981B6ECE8}"/>
    <cellStyle name="20% - Accent3 4 3" xfId="493" xr:uid="{409E0C55-4A01-4F2A-A91D-A7F70CF7C991}"/>
    <cellStyle name="20% - Accent3 4 3 2" xfId="1000" xr:uid="{161CDD7D-6E20-410D-8190-BC6BCAE296F6}"/>
    <cellStyle name="20% - Accent3 4 3 2 2" xfId="2068" xr:uid="{358EF59B-D7FF-4232-A6E2-510AEA36E07C}"/>
    <cellStyle name="20% - Accent3 4 3 2 2 2" xfId="4476" xr:uid="{635FADFA-6EF1-4708-8619-5E486E5692AC}"/>
    <cellStyle name="20% - Accent3 4 3 2 2 3" xfId="6688" xr:uid="{D4568F85-56F6-4CAA-AE28-B7C6A108DAF8}"/>
    <cellStyle name="20% - Accent3 4 3 2 2 4" xfId="8859" xr:uid="{CC5E8E04-F4C8-4F8F-8E7A-CF9DEAA5176F}"/>
    <cellStyle name="20% - Accent3 4 3 2 3" xfId="3409" xr:uid="{B2861121-DDFA-4440-85A8-88D35EA1EFEC}"/>
    <cellStyle name="20% - Accent3 4 3 2 4" xfId="5621" xr:uid="{77111427-F98E-4104-A1BE-2AAA3828388B}"/>
    <cellStyle name="20% - Accent3 4 3 2 5" xfId="7792" xr:uid="{218C366F-A090-4E86-92A7-AE3521B1011D}"/>
    <cellStyle name="20% - Accent3 4 3 3" xfId="1563" xr:uid="{F17E4ED8-CAB5-4DFB-9005-A6D4D8E87BD5}"/>
    <cellStyle name="20% - Accent3 4 3 3 2" xfId="3971" xr:uid="{CB5A78F8-A730-45A0-AD6A-7D8F18B7B883}"/>
    <cellStyle name="20% - Accent3 4 3 3 3" xfId="6183" xr:uid="{54DA80B4-9FAF-45E1-AFD3-743F98A82B90}"/>
    <cellStyle name="20% - Accent3 4 3 3 4" xfId="8354" xr:uid="{4A95C902-9EBA-48B7-B712-CFC588A04031}"/>
    <cellStyle name="20% - Accent3 4 3 4" xfId="2903" xr:uid="{6488E078-E45B-4C1D-8937-7688D841DC4E}"/>
    <cellStyle name="20% - Accent3 4 3 5" xfId="5116" xr:uid="{872A0A8A-4D38-4029-B3D7-56EF55374E34}"/>
    <cellStyle name="20% - Accent3 4 3 6" xfId="7287" xr:uid="{5C152B65-5EAC-4259-A9AA-AFF6F0898C72}"/>
    <cellStyle name="20% - Accent3 4 4" xfId="746" xr:uid="{AA7ECA66-8647-4BDD-A0FD-CFCA4342E207}"/>
    <cellStyle name="20% - Accent3 4 4 2" xfId="1815" xr:uid="{8C00CF2A-E297-41F4-B1F7-6CD70FA863A5}"/>
    <cellStyle name="20% - Accent3 4 4 2 2" xfId="4223" xr:uid="{31D4E767-EC60-4A6D-941C-8A9E7D43F827}"/>
    <cellStyle name="20% - Accent3 4 4 2 3" xfId="6435" xr:uid="{02EE810C-C48D-450E-8DFD-7914295F98FF}"/>
    <cellStyle name="20% - Accent3 4 4 2 4" xfId="8606" xr:uid="{8F1B3D29-740B-48FD-8B0E-4C76E4603F5F}"/>
    <cellStyle name="20% - Accent3 4 4 3" xfId="3155" xr:uid="{276A54FE-5A93-4C55-B640-3795DAECAA76}"/>
    <cellStyle name="20% - Accent3 4 4 4" xfId="5368" xr:uid="{771BD75C-27E9-4E62-A2EF-8889FB3F2D7F}"/>
    <cellStyle name="20% - Accent3 4 4 5" xfId="7539" xr:uid="{94FB47AC-0F2D-4AB7-9B73-FAE3F6E7331B}"/>
    <cellStyle name="20% - Accent3 4 5" xfId="1310" xr:uid="{75DE458D-5CC7-4488-91DF-841E45BCBD13}"/>
    <cellStyle name="20% - Accent3 4 5 2" xfId="3718" xr:uid="{D9DE10AA-536A-4394-B135-61E49BC54C84}"/>
    <cellStyle name="20% - Accent3 4 5 3" xfId="5930" xr:uid="{F7142152-4D11-4860-B6DB-CF274C7E558B}"/>
    <cellStyle name="20% - Accent3 4 5 4" xfId="8101" xr:uid="{34681335-FAE3-4D88-AEF2-3985BF50A894}"/>
    <cellStyle name="20% - Accent3 4 6" xfId="2652" xr:uid="{59494372-10A8-4CAF-89F7-3A10E2E164CB}"/>
    <cellStyle name="20% - Accent3 4 7" xfId="4866" xr:uid="{6A0B4F9E-58C0-4161-B366-1C023F1E614B}"/>
    <cellStyle name="20% - Accent3 4 8" xfId="7037" xr:uid="{17F7766C-1E78-47F3-94C6-6E7D5C0AEB54}"/>
    <cellStyle name="20% - Accent3 5" xfId="248" xr:uid="{74759395-5B74-4DC9-808E-71E60B83A3A0}"/>
    <cellStyle name="20% - Accent3 5 2" xfId="363" xr:uid="{F2C163D9-CEE3-49FA-A600-AC39C4BFD138}"/>
    <cellStyle name="20% - Accent3 5 2 2" xfId="619" xr:uid="{4E4D6DEB-F064-4404-A13E-CEA1583DF730}"/>
    <cellStyle name="20% - Accent3 5 2 2 2" xfId="1126" xr:uid="{47E1EFCF-BF15-4B0E-84E8-7AEB6DBBE33A}"/>
    <cellStyle name="20% - Accent3 5 2 2 2 2" xfId="2194" xr:uid="{1B86FB4D-CE84-46AE-834E-F1A233BCFF55}"/>
    <cellStyle name="20% - Accent3 5 2 2 2 2 2" xfId="4602" xr:uid="{6EC8FF2E-E8BD-439F-BF79-A742D70AB19C}"/>
    <cellStyle name="20% - Accent3 5 2 2 2 2 3" xfId="6814" xr:uid="{446ADE13-6994-4347-BA19-2A8ABB844EEA}"/>
    <cellStyle name="20% - Accent3 5 2 2 2 2 4" xfId="8985" xr:uid="{32460220-4E74-4FA1-986F-E98AB635D83D}"/>
    <cellStyle name="20% - Accent3 5 2 2 2 3" xfId="3535" xr:uid="{EF51EBB7-0D85-4EA2-A221-82660AAAC737}"/>
    <cellStyle name="20% - Accent3 5 2 2 2 4" xfId="5747" xr:uid="{CDF91737-AC79-4ED2-8BA9-67593E077FE1}"/>
    <cellStyle name="20% - Accent3 5 2 2 2 5" xfId="7918" xr:uid="{A22D8001-681B-418D-BC07-31618755DE60}"/>
    <cellStyle name="20% - Accent3 5 2 2 3" xfId="1689" xr:uid="{210237AB-A956-4B17-A462-0DE6160C1400}"/>
    <cellStyle name="20% - Accent3 5 2 2 3 2" xfId="4097" xr:uid="{4248A17B-3889-4471-B3F6-1A3A0A7C205A}"/>
    <cellStyle name="20% - Accent3 5 2 2 3 3" xfId="6309" xr:uid="{86AD9383-77B8-475F-828C-B205FA0B3629}"/>
    <cellStyle name="20% - Accent3 5 2 2 3 4" xfId="8480" xr:uid="{8DDFE15A-1239-40F2-A511-21DBE6D27872}"/>
    <cellStyle name="20% - Accent3 5 2 2 4" xfId="3029" xr:uid="{DFEE5E38-3791-42C9-9AE2-D8394C91969B}"/>
    <cellStyle name="20% - Accent3 5 2 2 5" xfId="5242" xr:uid="{6E572919-FA1B-425A-B008-B02EF0E0FD44}"/>
    <cellStyle name="20% - Accent3 5 2 2 6" xfId="7413" xr:uid="{0ED12C86-BF2E-4E03-8B24-60289D710833}"/>
    <cellStyle name="20% - Accent3 5 2 3" xfId="872" xr:uid="{7BC2D6C4-9155-4281-B2BD-67AD92C103B3}"/>
    <cellStyle name="20% - Accent3 5 2 3 2" xfId="1941" xr:uid="{6895BF8F-E3ED-4D3E-B1FC-7A9CFEB53CFD}"/>
    <cellStyle name="20% - Accent3 5 2 3 2 2" xfId="4349" xr:uid="{32BA2B32-4C2D-4462-B072-B886C3B87D0F}"/>
    <cellStyle name="20% - Accent3 5 2 3 2 3" xfId="6561" xr:uid="{B73CC323-A11B-4679-B338-0EFBF342819C}"/>
    <cellStyle name="20% - Accent3 5 2 3 2 4" xfId="8732" xr:uid="{39DB14B0-EDA3-4997-88D5-DF92FB8AD21E}"/>
    <cellStyle name="20% - Accent3 5 2 3 3" xfId="3281" xr:uid="{26BA43F8-8164-4E28-A4C6-51C51A035383}"/>
    <cellStyle name="20% - Accent3 5 2 3 4" xfId="5494" xr:uid="{9F5A2687-008B-48A6-A6FF-E3A53F2D4129}"/>
    <cellStyle name="20% - Accent3 5 2 3 5" xfId="7665" xr:uid="{A65002A9-C7CF-4F54-A531-1FE0CD0DD83E}"/>
    <cellStyle name="20% - Accent3 5 2 4" xfId="1436" xr:uid="{6A7D2C6F-D4F2-458C-8406-4E1B52933BE7}"/>
    <cellStyle name="20% - Accent3 5 2 4 2" xfId="3844" xr:uid="{7FC03DC8-2702-4290-B437-258D7B9B5F2D}"/>
    <cellStyle name="20% - Accent3 5 2 4 3" xfId="6056" xr:uid="{A277A954-9F12-4436-BE9A-E12FA926C74C}"/>
    <cellStyle name="20% - Accent3 5 2 4 4" xfId="8227" xr:uid="{5BBD60C2-17C7-49F9-B406-CD3BCCD00C6A}"/>
    <cellStyle name="20% - Accent3 5 2 5" xfId="2776" xr:uid="{ACA9751E-3DFD-4A68-89C6-74C910AA1E90}"/>
    <cellStyle name="20% - Accent3 5 2 6" xfId="4989" xr:uid="{6E6AD2BC-DAE3-47C0-9714-76F94C5308F3}"/>
    <cellStyle name="20% - Accent3 5 2 7" xfId="7160" xr:uid="{E59C963A-1160-4B46-AED7-4BD73596EE36}"/>
    <cellStyle name="20% - Accent3 5 3" xfId="507" xr:uid="{E7962989-BF53-4039-BB65-2453BC41F7A4}"/>
    <cellStyle name="20% - Accent3 5 3 2" xfId="1014" xr:uid="{BAFA7503-5E66-4F0E-B2AD-35C30921EE76}"/>
    <cellStyle name="20% - Accent3 5 3 2 2" xfId="2082" xr:uid="{0E2E215D-6BBE-4691-B442-49E76F253EA5}"/>
    <cellStyle name="20% - Accent3 5 3 2 2 2" xfId="4490" xr:uid="{437952C6-2C0A-495F-9D7E-2670F16C74A0}"/>
    <cellStyle name="20% - Accent3 5 3 2 2 3" xfId="6702" xr:uid="{1CAE7237-5805-4006-BD79-054F585B1C22}"/>
    <cellStyle name="20% - Accent3 5 3 2 2 4" xfId="8873" xr:uid="{D06378DC-C683-48C8-B35C-40D23D789AE7}"/>
    <cellStyle name="20% - Accent3 5 3 2 3" xfId="3423" xr:uid="{421CB228-BDB8-4360-B43D-EEBFEF46AD06}"/>
    <cellStyle name="20% - Accent3 5 3 2 4" xfId="5635" xr:uid="{1FA156B4-FB9A-4BA7-92F2-05205A2B5D86}"/>
    <cellStyle name="20% - Accent3 5 3 2 5" xfId="7806" xr:uid="{C99CACBC-EFFA-415E-B22F-470F4C33FE3B}"/>
    <cellStyle name="20% - Accent3 5 3 3" xfId="1577" xr:uid="{EB4B4DCB-ACFA-487F-9C53-C3777395AF8F}"/>
    <cellStyle name="20% - Accent3 5 3 3 2" xfId="3985" xr:uid="{24A800F8-7526-444E-9FAB-19C0709B19E3}"/>
    <cellStyle name="20% - Accent3 5 3 3 3" xfId="6197" xr:uid="{CB33B49B-2DCC-43C5-8BCE-8ED6894DA0CB}"/>
    <cellStyle name="20% - Accent3 5 3 3 4" xfId="8368" xr:uid="{6A12452C-6538-47C7-8A86-542D66331125}"/>
    <cellStyle name="20% - Accent3 5 3 4" xfId="2917" xr:uid="{BC36A0DB-DA37-4D67-B1C5-5E58C03AB316}"/>
    <cellStyle name="20% - Accent3 5 3 5" xfId="5130" xr:uid="{C0884ADC-B877-41FE-833B-7B5B6DAC6FEA}"/>
    <cellStyle name="20% - Accent3 5 3 6" xfId="7301" xr:uid="{DD826F19-B26E-4122-9E01-71C54BBD7CBE}"/>
    <cellStyle name="20% - Accent3 5 4" xfId="760" xr:uid="{E2F19D41-6928-4717-9AAB-F748636CD5D7}"/>
    <cellStyle name="20% - Accent3 5 4 2" xfId="1829" xr:uid="{63AC1C17-ECF0-467C-AE7D-1193FCE5D949}"/>
    <cellStyle name="20% - Accent3 5 4 2 2" xfId="4237" xr:uid="{113A6D4A-8213-4AC6-BBF4-D205928502D5}"/>
    <cellStyle name="20% - Accent3 5 4 2 3" xfId="6449" xr:uid="{2E91C7CE-8EF4-40DD-A2EF-6351128FFA84}"/>
    <cellStyle name="20% - Accent3 5 4 2 4" xfId="8620" xr:uid="{F1CCC841-7257-4295-90E6-BCC0062C8C11}"/>
    <cellStyle name="20% - Accent3 5 4 3" xfId="3169" xr:uid="{D9F2AF01-49F0-4F4B-B4B5-6FB19A25845F}"/>
    <cellStyle name="20% - Accent3 5 4 4" xfId="5382" xr:uid="{134B1DA0-5417-4742-B02B-6D7BAB1BC315}"/>
    <cellStyle name="20% - Accent3 5 4 5" xfId="7553" xr:uid="{DB5C8ED4-13E7-4074-BD4C-23466B229B1D}"/>
    <cellStyle name="20% - Accent3 5 5" xfId="1324" xr:uid="{38131CF8-B9A9-49CF-8816-A564A032AA75}"/>
    <cellStyle name="20% - Accent3 5 5 2" xfId="3732" xr:uid="{418B04D7-02B5-44BA-95AF-0D8088CE2B0C}"/>
    <cellStyle name="20% - Accent3 5 5 3" xfId="5944" xr:uid="{391FDF64-0962-4BC4-A50C-2454151695A1}"/>
    <cellStyle name="20% - Accent3 5 5 4" xfId="8115" xr:uid="{BF1B3262-6CA8-4278-AD4C-22C68C026994}"/>
    <cellStyle name="20% - Accent3 5 6" xfId="2666" xr:uid="{7B0D047E-53CF-4576-AD81-20F7ECF3BBAE}"/>
    <cellStyle name="20% - Accent3 5 7" xfId="4880" xr:uid="{2EF2E52C-080A-4598-B0AE-74BAA76CC3EE}"/>
    <cellStyle name="20% - Accent3 5 8" xfId="7051" xr:uid="{5801E441-C6E1-4A0F-AC7A-54887CC9B703}"/>
    <cellStyle name="20% - Accent3 6" xfId="262" xr:uid="{7B2B595E-8184-41F1-8B3F-C23A0DAE4013}"/>
    <cellStyle name="20% - Accent3 6 2" xfId="377" xr:uid="{F2DCA1FE-9B9E-4519-BA02-943722D3A1CA}"/>
    <cellStyle name="20% - Accent3 6 2 2" xfId="633" xr:uid="{1E4CDDBE-5D75-4CA1-AC3E-49E7E413DEAA}"/>
    <cellStyle name="20% - Accent3 6 2 2 2" xfId="1140" xr:uid="{A13A5E55-F957-44FD-8902-33E230B0A105}"/>
    <cellStyle name="20% - Accent3 6 2 2 2 2" xfId="2208" xr:uid="{172AFE7C-6623-4ED4-A2A9-1C469ABDE188}"/>
    <cellStyle name="20% - Accent3 6 2 2 2 2 2" xfId="4616" xr:uid="{33292370-4434-48A6-9DD6-7FF7CFFD341B}"/>
    <cellStyle name="20% - Accent3 6 2 2 2 2 3" xfId="6828" xr:uid="{034D93FC-BFE0-47F2-ACEE-C41D43326BF1}"/>
    <cellStyle name="20% - Accent3 6 2 2 2 2 4" xfId="8999" xr:uid="{8D52162D-8EA5-4288-908D-F94F9013D3E4}"/>
    <cellStyle name="20% - Accent3 6 2 2 2 3" xfId="3549" xr:uid="{1944B32F-4D55-49AD-A3B4-9B92A0E24CA0}"/>
    <cellStyle name="20% - Accent3 6 2 2 2 4" xfId="5761" xr:uid="{7D38760D-74C4-4FE3-A105-AB75C0771AA8}"/>
    <cellStyle name="20% - Accent3 6 2 2 2 5" xfId="7932" xr:uid="{214D5FD7-5576-4833-80E0-CCF2D0636F94}"/>
    <cellStyle name="20% - Accent3 6 2 2 3" xfId="1703" xr:uid="{62355881-89D7-4ADA-8EC8-426A23F6E97B}"/>
    <cellStyle name="20% - Accent3 6 2 2 3 2" xfId="4111" xr:uid="{740F2BC1-799E-45F2-BA0B-B9EA5648681A}"/>
    <cellStyle name="20% - Accent3 6 2 2 3 3" xfId="6323" xr:uid="{748B5136-71E4-4C63-8BC9-C08BD6A496C2}"/>
    <cellStyle name="20% - Accent3 6 2 2 3 4" xfId="8494" xr:uid="{356749D5-2D81-4C98-A163-AC95F547EE1A}"/>
    <cellStyle name="20% - Accent3 6 2 2 4" xfId="3043" xr:uid="{673E2A10-E8DE-4E09-86F9-1143869B0964}"/>
    <cellStyle name="20% - Accent3 6 2 2 5" xfId="5256" xr:uid="{06082724-D654-4292-8E98-2A3524CE171A}"/>
    <cellStyle name="20% - Accent3 6 2 2 6" xfId="7427" xr:uid="{50C49E12-FBBE-43C0-83BA-2D10C04BF25A}"/>
    <cellStyle name="20% - Accent3 6 2 3" xfId="886" xr:uid="{E17D759A-FE71-48E0-B07C-5F436AE4C413}"/>
    <cellStyle name="20% - Accent3 6 2 3 2" xfId="1955" xr:uid="{8BCDA4E5-856F-42C8-B53C-465A4E389657}"/>
    <cellStyle name="20% - Accent3 6 2 3 2 2" xfId="4363" xr:uid="{B0DF1280-D850-43F9-B8CC-B27E76514BBD}"/>
    <cellStyle name="20% - Accent3 6 2 3 2 3" xfId="6575" xr:uid="{3B48B98E-267D-41BD-8E00-0F5A9F7B4B35}"/>
    <cellStyle name="20% - Accent3 6 2 3 2 4" xfId="8746" xr:uid="{94CA3B54-F57F-48DE-B20A-5C118F403D3F}"/>
    <cellStyle name="20% - Accent3 6 2 3 3" xfId="3295" xr:uid="{03D0AC63-F73E-40BA-B832-A5D60A2B50DF}"/>
    <cellStyle name="20% - Accent3 6 2 3 4" xfId="5508" xr:uid="{F3457ECE-8ADC-4AD0-A056-F95C82297029}"/>
    <cellStyle name="20% - Accent3 6 2 3 5" xfId="7679" xr:uid="{75EF1207-060C-4D99-8C9B-865743399A24}"/>
    <cellStyle name="20% - Accent3 6 2 4" xfId="1450" xr:uid="{1F934708-E95D-46A6-8935-6ABC839CAC1F}"/>
    <cellStyle name="20% - Accent3 6 2 4 2" xfId="3858" xr:uid="{CFBDDF9E-B3A6-4866-8277-1DEC99FD478C}"/>
    <cellStyle name="20% - Accent3 6 2 4 3" xfId="6070" xr:uid="{0AC49B2E-88E1-4BA1-88D1-2778A3A84F5F}"/>
    <cellStyle name="20% - Accent3 6 2 4 4" xfId="8241" xr:uid="{22074F3E-E1F6-4DC8-A5CF-F8EF12272D56}"/>
    <cellStyle name="20% - Accent3 6 2 5" xfId="2790" xr:uid="{24DAA6EF-16EC-4ED8-B3B7-FD0A80952FC0}"/>
    <cellStyle name="20% - Accent3 6 2 6" xfId="5003" xr:uid="{9E4001F3-E093-497E-9B9D-DE721124D571}"/>
    <cellStyle name="20% - Accent3 6 2 7" xfId="7174" xr:uid="{A3F7EBDC-B165-4D79-BA29-6D91ABFD597F}"/>
    <cellStyle name="20% - Accent3 6 3" xfId="521" xr:uid="{5DD1BBA1-5045-40E3-8079-52B6842D74F0}"/>
    <cellStyle name="20% - Accent3 6 3 2" xfId="1028" xr:uid="{0D82713C-6334-47DE-BCEA-140795139AFA}"/>
    <cellStyle name="20% - Accent3 6 3 2 2" xfId="2096" xr:uid="{C639FA10-F169-4BCD-9CD4-470BD18C6CE3}"/>
    <cellStyle name="20% - Accent3 6 3 2 2 2" xfId="4504" xr:uid="{E6DBCE68-6B3E-440A-87BD-DC9A2DB4F25C}"/>
    <cellStyle name="20% - Accent3 6 3 2 2 3" xfId="6716" xr:uid="{0CF77DC8-4674-4EDE-BDCB-7FD26F4B8590}"/>
    <cellStyle name="20% - Accent3 6 3 2 2 4" xfId="8887" xr:uid="{B6989D81-A9B8-4019-9B04-EECC5F5C2FCE}"/>
    <cellStyle name="20% - Accent3 6 3 2 3" xfId="3437" xr:uid="{551CD40D-B073-469A-94BB-481F1AC79D8B}"/>
    <cellStyle name="20% - Accent3 6 3 2 4" xfId="5649" xr:uid="{1A095488-A42A-4A41-B0EB-CDC1A51B5244}"/>
    <cellStyle name="20% - Accent3 6 3 2 5" xfId="7820" xr:uid="{DE6A259E-A61E-4B78-AE53-E727ECEE90D6}"/>
    <cellStyle name="20% - Accent3 6 3 3" xfId="1591" xr:uid="{23B69629-809F-455E-B137-9A00090BE492}"/>
    <cellStyle name="20% - Accent3 6 3 3 2" xfId="3999" xr:uid="{33BECBDD-4C24-4EB6-9D53-107508134A01}"/>
    <cellStyle name="20% - Accent3 6 3 3 3" xfId="6211" xr:uid="{6B014171-925F-4FA9-BB5E-92AB8B666762}"/>
    <cellStyle name="20% - Accent3 6 3 3 4" xfId="8382" xr:uid="{C5665383-DF87-46DD-94B1-F08205D3AA5C}"/>
    <cellStyle name="20% - Accent3 6 3 4" xfId="2931" xr:uid="{8DAFD7F2-B7F8-4404-A1F6-A9E40E6338F8}"/>
    <cellStyle name="20% - Accent3 6 3 5" xfId="5144" xr:uid="{380E48F5-54BB-4001-8E07-8CE4763A5FF9}"/>
    <cellStyle name="20% - Accent3 6 3 6" xfId="7315" xr:uid="{B9117554-79CF-4E35-B506-761E21C12247}"/>
    <cellStyle name="20% - Accent3 6 4" xfId="774" xr:uid="{E628271A-FCD1-499F-A121-A50649C0E5A2}"/>
    <cellStyle name="20% - Accent3 6 4 2" xfId="1843" xr:uid="{EEA6E645-21AA-43C0-8F94-1086078E1107}"/>
    <cellStyle name="20% - Accent3 6 4 2 2" xfId="4251" xr:uid="{17CB20E1-DFD9-4F62-BADD-DA2A7D43F8FF}"/>
    <cellStyle name="20% - Accent3 6 4 2 3" xfId="6463" xr:uid="{9BABD4B6-6F02-43C0-A84C-EF9ED2A2048B}"/>
    <cellStyle name="20% - Accent3 6 4 2 4" xfId="8634" xr:uid="{700A2B78-EF56-4664-B398-F065814B52C4}"/>
    <cellStyle name="20% - Accent3 6 4 3" xfId="3183" xr:uid="{28E1C7F5-9D7B-4648-91EE-756149A1615B}"/>
    <cellStyle name="20% - Accent3 6 4 4" xfId="5396" xr:uid="{D2CC2246-121B-40F2-A42F-4F5D0EDA5092}"/>
    <cellStyle name="20% - Accent3 6 4 5" xfId="7567" xr:uid="{2D5E9517-64AB-4416-9E0B-131AA2AE3B6B}"/>
    <cellStyle name="20% - Accent3 6 5" xfId="1338" xr:uid="{F15918F5-A0A0-42A0-8F8F-B3A8149F2813}"/>
    <cellStyle name="20% - Accent3 6 5 2" xfId="3746" xr:uid="{375129A7-BD77-4CA6-ADDE-C8757F313AB3}"/>
    <cellStyle name="20% - Accent3 6 5 3" xfId="5958" xr:uid="{46898408-2157-4F8D-8A22-229D488351B8}"/>
    <cellStyle name="20% - Accent3 6 5 4" xfId="8129" xr:uid="{1FFE32F2-0340-464C-B88D-2149396F6E9B}"/>
    <cellStyle name="20% - Accent3 6 6" xfId="2680" xr:uid="{BD896996-FF51-429E-881E-C565DD216782}"/>
    <cellStyle name="20% - Accent3 6 7" xfId="4894" xr:uid="{52DADC06-78AC-437E-A927-65CD15DE431E}"/>
    <cellStyle name="20% - Accent3 6 8" xfId="7065" xr:uid="{D3631C38-A9FE-487A-BE12-FF5A186694B6}"/>
    <cellStyle name="20% - Accent3 7" xfId="276" xr:uid="{D07FAB5E-85CE-4184-8CFD-6B829B6DB2DD}"/>
    <cellStyle name="20% - Accent3 7 2" xfId="391" xr:uid="{5D3D87D3-8DF1-4BC4-881A-AFB10AE84329}"/>
    <cellStyle name="20% - Accent3 7 2 2" xfId="647" xr:uid="{50B206C7-947D-452B-93EB-FB4F250C1AF4}"/>
    <cellStyle name="20% - Accent3 7 2 2 2" xfId="1154" xr:uid="{DE0E5BA0-058F-4C0C-84E6-16E26086E0B2}"/>
    <cellStyle name="20% - Accent3 7 2 2 2 2" xfId="2222" xr:uid="{D2EE15DF-EECD-497E-96F0-515B5206A067}"/>
    <cellStyle name="20% - Accent3 7 2 2 2 2 2" xfId="4630" xr:uid="{D6337412-4335-4A9B-86E3-ED5A8A45449C}"/>
    <cellStyle name="20% - Accent3 7 2 2 2 2 3" xfId="6842" xr:uid="{046F65CD-B14E-40FC-98E6-DF16CAF78585}"/>
    <cellStyle name="20% - Accent3 7 2 2 2 2 4" xfId="9013" xr:uid="{A911F8DA-DE2D-4E89-90D5-7D94DCDECD57}"/>
    <cellStyle name="20% - Accent3 7 2 2 2 3" xfId="3563" xr:uid="{F79ACFA1-B27E-46D2-B094-6A920949C45F}"/>
    <cellStyle name="20% - Accent3 7 2 2 2 4" xfId="5775" xr:uid="{020EFDC2-3A64-4C8C-8263-470DD309762A}"/>
    <cellStyle name="20% - Accent3 7 2 2 2 5" xfId="7946" xr:uid="{9554067B-F174-4487-9974-4AFD9F5F4349}"/>
    <cellStyle name="20% - Accent3 7 2 2 3" xfId="1717" xr:uid="{A800D4A1-8BC7-4EFA-AD8A-E5C7F2A30439}"/>
    <cellStyle name="20% - Accent3 7 2 2 3 2" xfId="4125" xr:uid="{35557C6B-36FB-4B4C-A01E-8943E0A4E736}"/>
    <cellStyle name="20% - Accent3 7 2 2 3 3" xfId="6337" xr:uid="{6AAA3345-2045-4CE6-9460-FE7BB1503F10}"/>
    <cellStyle name="20% - Accent3 7 2 2 3 4" xfId="8508" xr:uid="{A3E9EFAC-A653-42E9-AFD8-B14D04309339}"/>
    <cellStyle name="20% - Accent3 7 2 2 4" xfId="3057" xr:uid="{AD808731-0E4B-482C-844B-5E22156C9488}"/>
    <cellStyle name="20% - Accent3 7 2 2 5" xfId="5270" xr:uid="{9B173A0F-19CC-4804-9154-EE8A28C036A4}"/>
    <cellStyle name="20% - Accent3 7 2 2 6" xfId="7441" xr:uid="{B88B1667-5B96-4182-92C1-7657EA069223}"/>
    <cellStyle name="20% - Accent3 7 2 3" xfId="900" xr:uid="{2D429427-C518-4FEE-9F54-7C677F88ECEA}"/>
    <cellStyle name="20% - Accent3 7 2 3 2" xfId="1969" xr:uid="{1182E84A-0DE6-4DE4-AAB9-50343F395DC5}"/>
    <cellStyle name="20% - Accent3 7 2 3 2 2" xfId="4377" xr:uid="{6F3DDB45-97CF-43F8-9B1D-2AB4BEB99E95}"/>
    <cellStyle name="20% - Accent3 7 2 3 2 3" xfId="6589" xr:uid="{1BD10CC5-D590-41E2-ABCC-9ABF0EFFEB4C}"/>
    <cellStyle name="20% - Accent3 7 2 3 2 4" xfId="8760" xr:uid="{6D08CE55-B149-4E77-B8C5-96EC2DD3991C}"/>
    <cellStyle name="20% - Accent3 7 2 3 3" xfId="3309" xr:uid="{106B2886-A280-4406-BD05-0AF4F4301054}"/>
    <cellStyle name="20% - Accent3 7 2 3 4" xfId="5522" xr:uid="{2FDD6AF3-89DB-4FD0-9A62-FF492E7126F1}"/>
    <cellStyle name="20% - Accent3 7 2 3 5" xfId="7693" xr:uid="{BF5D2D8B-E095-4EDB-9A5E-B00DBAAD1351}"/>
    <cellStyle name="20% - Accent3 7 2 4" xfId="1464" xr:uid="{D6006BB5-AE11-4C02-9A11-0ABA9235CC77}"/>
    <cellStyle name="20% - Accent3 7 2 4 2" xfId="3872" xr:uid="{EEFCD998-9697-4791-AA30-0B3F21D20082}"/>
    <cellStyle name="20% - Accent3 7 2 4 3" xfId="6084" xr:uid="{04285B70-0201-4E36-A061-CBD7F154FF5D}"/>
    <cellStyle name="20% - Accent3 7 2 4 4" xfId="8255" xr:uid="{22889FFA-5969-465F-991D-7BE045A96421}"/>
    <cellStyle name="20% - Accent3 7 2 5" xfId="2804" xr:uid="{D94DD0AD-1F58-4A0D-B398-D268CF1C9B66}"/>
    <cellStyle name="20% - Accent3 7 2 6" xfId="5017" xr:uid="{A74BF92E-6197-4A97-9DE8-0B7F0E782590}"/>
    <cellStyle name="20% - Accent3 7 2 7" xfId="7188" xr:uid="{BCD4F052-04B1-4856-9857-D65B41069E1C}"/>
    <cellStyle name="20% - Accent3 7 3" xfId="535" xr:uid="{38D46AC8-FFA8-4747-856A-61C48D248CAB}"/>
    <cellStyle name="20% - Accent3 7 3 2" xfId="1042" xr:uid="{1050F598-59BC-48F8-BF96-E9EADD9FE9FC}"/>
    <cellStyle name="20% - Accent3 7 3 2 2" xfId="2110" xr:uid="{0F1820B9-88A1-4E61-8AA0-2A1F5A7752A7}"/>
    <cellStyle name="20% - Accent3 7 3 2 2 2" xfId="4518" xr:uid="{169F410E-7703-4142-B46F-7018E711C98C}"/>
    <cellStyle name="20% - Accent3 7 3 2 2 3" xfId="6730" xr:uid="{80C0EEB9-6316-498D-9E95-9B585BF75D32}"/>
    <cellStyle name="20% - Accent3 7 3 2 2 4" xfId="8901" xr:uid="{6C9F8450-52F5-4CE0-AFA9-F9E832A3A1E8}"/>
    <cellStyle name="20% - Accent3 7 3 2 3" xfId="3451" xr:uid="{6686A56E-D242-4629-B9CB-748372A96AF4}"/>
    <cellStyle name="20% - Accent3 7 3 2 4" xfId="5663" xr:uid="{4B23C068-92B5-4F4A-9838-255975B49947}"/>
    <cellStyle name="20% - Accent3 7 3 2 5" xfId="7834" xr:uid="{417F7C94-68CA-40FC-98A6-4A90083FAD5D}"/>
    <cellStyle name="20% - Accent3 7 3 3" xfId="1605" xr:uid="{3B2F9925-8C7C-4C1B-9BC3-B9C3FFA2E4B6}"/>
    <cellStyle name="20% - Accent3 7 3 3 2" xfId="4013" xr:uid="{21C78C7E-6F66-4BF4-A690-32029E72DE87}"/>
    <cellStyle name="20% - Accent3 7 3 3 3" xfId="6225" xr:uid="{068ED5D2-14C9-4805-B3A3-574059186598}"/>
    <cellStyle name="20% - Accent3 7 3 3 4" xfId="8396" xr:uid="{750A154E-32D5-4EB6-AAB9-F3D1A68E5837}"/>
    <cellStyle name="20% - Accent3 7 3 4" xfId="2945" xr:uid="{5810DAE4-8590-49F6-9037-D3BF8D7A9658}"/>
    <cellStyle name="20% - Accent3 7 3 5" xfId="5158" xr:uid="{F5F5CFE0-BDA8-4C01-89E7-E0BC6AB6C7BC}"/>
    <cellStyle name="20% - Accent3 7 3 6" xfId="7329" xr:uid="{DDB4E496-6DF4-4228-8983-68DFCA38525C}"/>
    <cellStyle name="20% - Accent3 7 4" xfId="788" xr:uid="{AC4BEE10-DB67-430E-A2A3-DA5DDDAE6821}"/>
    <cellStyle name="20% - Accent3 7 4 2" xfId="1857" xr:uid="{9E79DEBA-5032-41CE-93D3-275C0F9E6567}"/>
    <cellStyle name="20% - Accent3 7 4 2 2" xfId="4265" xr:uid="{5F9B534C-F5E4-4481-9DE7-A76C99D87F3C}"/>
    <cellStyle name="20% - Accent3 7 4 2 3" xfId="6477" xr:uid="{DF507892-822C-46B3-95F0-A23D6E381785}"/>
    <cellStyle name="20% - Accent3 7 4 2 4" xfId="8648" xr:uid="{C16BE3A2-8F85-405E-A30F-C9BC273BA798}"/>
    <cellStyle name="20% - Accent3 7 4 3" xfId="3197" xr:uid="{4789819C-1A91-4BF8-8EED-96445B470E1C}"/>
    <cellStyle name="20% - Accent3 7 4 4" xfId="5410" xr:uid="{7261F93C-72DA-476C-AAA6-B71D5C91D99B}"/>
    <cellStyle name="20% - Accent3 7 4 5" xfId="7581" xr:uid="{F4973A0E-FA8A-4E9E-BE8A-F0206F0E9A6E}"/>
    <cellStyle name="20% - Accent3 7 5" xfId="1352" xr:uid="{7B1F7E64-97F2-4AAC-9179-17AE2C332686}"/>
    <cellStyle name="20% - Accent3 7 5 2" xfId="3760" xr:uid="{100B1DE3-A50A-4FE7-BF4B-56383FBC3E41}"/>
    <cellStyle name="20% - Accent3 7 5 3" xfId="5972" xr:uid="{B801E0CF-C7D7-4CDD-9029-3249423083B4}"/>
    <cellStyle name="20% - Accent3 7 5 4" xfId="8143" xr:uid="{B22B64A3-FBE8-4877-9DAC-A6D8244E37A6}"/>
    <cellStyle name="20% - Accent3 7 6" xfId="2694" xr:uid="{DF132A11-922F-4247-8CC0-99F77FBD0E93}"/>
    <cellStyle name="20% - Accent3 7 7" xfId="4908" xr:uid="{B05D96E0-2DBE-4D2F-93BB-CFA72B14125A}"/>
    <cellStyle name="20% - Accent3 7 8" xfId="7079" xr:uid="{DEF20D13-458E-4CD4-A802-B72DFCAA727F}"/>
    <cellStyle name="20% - Accent3 8" xfId="290" xr:uid="{2B886F5F-C559-4596-AAD3-A9ED8C78AA4F}"/>
    <cellStyle name="20% - Accent3 8 2" xfId="405" xr:uid="{D5E375C7-F601-4A50-BB79-D41E73683B39}"/>
    <cellStyle name="20% - Accent3 8 2 2" xfId="661" xr:uid="{F2176993-BE73-4B9D-A978-FC1DE8453EED}"/>
    <cellStyle name="20% - Accent3 8 2 2 2" xfId="1168" xr:uid="{D917710D-5B68-4CAF-8FA6-428CF1149C5B}"/>
    <cellStyle name="20% - Accent3 8 2 2 2 2" xfId="2236" xr:uid="{BBDD5034-7E08-4C51-B1FF-ACA34C18ED77}"/>
    <cellStyle name="20% - Accent3 8 2 2 2 2 2" xfId="4644" xr:uid="{C34BD579-E7C4-49D2-9409-A8978C6A51AA}"/>
    <cellStyle name="20% - Accent3 8 2 2 2 2 3" xfId="6856" xr:uid="{5590DE32-E166-4F53-B732-248CC157E152}"/>
    <cellStyle name="20% - Accent3 8 2 2 2 2 4" xfId="9027" xr:uid="{5D8BD73C-8C4F-4A89-8E23-40AE98085CD3}"/>
    <cellStyle name="20% - Accent3 8 2 2 2 3" xfId="3577" xr:uid="{4D742298-624B-498C-8B4C-D780B8EE7961}"/>
    <cellStyle name="20% - Accent3 8 2 2 2 4" xfId="5789" xr:uid="{7D43E964-0C00-4D71-9930-7EBFC36E15CE}"/>
    <cellStyle name="20% - Accent3 8 2 2 2 5" xfId="7960" xr:uid="{CA4E8381-9DBE-4A2C-B55D-D37453AB11D6}"/>
    <cellStyle name="20% - Accent3 8 2 2 3" xfId="1731" xr:uid="{7A892FA2-AEDF-4F4D-B351-B1EB6D1E9CA9}"/>
    <cellStyle name="20% - Accent3 8 2 2 3 2" xfId="4139" xr:uid="{DBFD2709-CCA5-4FF8-A0E2-B455758DD9F0}"/>
    <cellStyle name="20% - Accent3 8 2 2 3 3" xfId="6351" xr:uid="{9BD4D863-5C84-45C3-AF25-8008EA035949}"/>
    <cellStyle name="20% - Accent3 8 2 2 3 4" xfId="8522" xr:uid="{F54D48E1-09EC-47CB-A56E-4381B7CED0AC}"/>
    <cellStyle name="20% - Accent3 8 2 2 4" xfId="3071" xr:uid="{F9A031D5-F7AD-46C0-9B28-E708AC273952}"/>
    <cellStyle name="20% - Accent3 8 2 2 5" xfId="5284" xr:uid="{E9B6D988-A776-4566-8AA9-9504390A8A67}"/>
    <cellStyle name="20% - Accent3 8 2 2 6" xfId="7455" xr:uid="{A12C0769-AEBD-4618-AECC-7C26747FFCEB}"/>
    <cellStyle name="20% - Accent3 8 2 3" xfId="914" xr:uid="{14C74804-63A6-4597-B5C4-F7FA291F695A}"/>
    <cellStyle name="20% - Accent3 8 2 3 2" xfId="1983" xr:uid="{CC4F5C95-9EEE-49DF-8323-4044DAB22A2E}"/>
    <cellStyle name="20% - Accent3 8 2 3 2 2" xfId="4391" xr:uid="{448D1648-2239-4DFC-AAAB-B4E0D8CD4D6E}"/>
    <cellStyle name="20% - Accent3 8 2 3 2 3" xfId="6603" xr:uid="{7CB22B97-FAE6-4884-91FB-9BFD055F41EF}"/>
    <cellStyle name="20% - Accent3 8 2 3 2 4" xfId="8774" xr:uid="{2F4060D7-21FE-4BB2-9A08-ED9BF3C514E2}"/>
    <cellStyle name="20% - Accent3 8 2 3 3" xfId="3323" xr:uid="{E5D9F246-1240-4EAA-8ACE-E4FF33C72C9A}"/>
    <cellStyle name="20% - Accent3 8 2 3 4" xfId="5536" xr:uid="{7BFC77F1-9D2D-45B5-9920-DB47F7A99F05}"/>
    <cellStyle name="20% - Accent3 8 2 3 5" xfId="7707" xr:uid="{CC23EDBF-8E7D-4C99-9DC6-2E8B6029BF84}"/>
    <cellStyle name="20% - Accent3 8 2 4" xfId="1478" xr:uid="{D2BBBFA3-33CA-4589-B4ED-B6191B4B7D9C}"/>
    <cellStyle name="20% - Accent3 8 2 4 2" xfId="3886" xr:uid="{5D248E63-834E-4D8D-83ED-64282B873EE2}"/>
    <cellStyle name="20% - Accent3 8 2 4 3" xfId="6098" xr:uid="{4AD04DF9-EC65-4BEB-8259-35DDED2F2500}"/>
    <cellStyle name="20% - Accent3 8 2 4 4" xfId="8269" xr:uid="{6F7FC8FC-2166-4D59-95A4-1B678D64708C}"/>
    <cellStyle name="20% - Accent3 8 2 5" xfId="2818" xr:uid="{8D26E9C6-6BE9-41C0-AD26-F6C729B04FE9}"/>
    <cellStyle name="20% - Accent3 8 2 6" xfId="5031" xr:uid="{EE1B07B6-B94F-4AF1-A200-11AEA487D3C6}"/>
    <cellStyle name="20% - Accent3 8 2 7" xfId="7202" xr:uid="{7BC1C10F-2B80-405B-86AA-C6099709B9E6}"/>
    <cellStyle name="20% - Accent3 8 3" xfId="549" xr:uid="{3C4F9D77-5863-4D3D-92C1-00DB77F6D49D}"/>
    <cellStyle name="20% - Accent3 8 3 2" xfId="1056" xr:uid="{49EF0EF7-7412-41DE-9820-C151847DF0FD}"/>
    <cellStyle name="20% - Accent3 8 3 2 2" xfId="2124" xr:uid="{CC19F4E3-2906-455D-96EA-E595FF94C7CF}"/>
    <cellStyle name="20% - Accent3 8 3 2 2 2" xfId="4532" xr:uid="{E5CEA30D-48A9-4CBD-9B64-1B62BD874B9C}"/>
    <cellStyle name="20% - Accent3 8 3 2 2 3" xfId="6744" xr:uid="{C33FD07C-10DD-4C71-8CB3-720008506F82}"/>
    <cellStyle name="20% - Accent3 8 3 2 2 4" xfId="8915" xr:uid="{107BF88A-CB7E-4804-A0CF-444F9AEADB9C}"/>
    <cellStyle name="20% - Accent3 8 3 2 3" xfId="3465" xr:uid="{A76C07B4-6E2B-499A-8776-ECBC86BFC82D}"/>
    <cellStyle name="20% - Accent3 8 3 2 4" xfId="5677" xr:uid="{E7591DF4-D00E-4F82-B931-279304E21F57}"/>
    <cellStyle name="20% - Accent3 8 3 2 5" xfId="7848" xr:uid="{0528EFE8-67D5-48B7-972E-6778D91B8211}"/>
    <cellStyle name="20% - Accent3 8 3 3" xfId="1619" xr:uid="{D39E18E4-BFE5-4689-9C3E-27A4897A74D1}"/>
    <cellStyle name="20% - Accent3 8 3 3 2" xfId="4027" xr:uid="{FE576C12-27F0-46F9-88EE-74F04B9EBB98}"/>
    <cellStyle name="20% - Accent3 8 3 3 3" xfId="6239" xr:uid="{24D783C9-94E4-42C8-A857-CCBA1A36B6D4}"/>
    <cellStyle name="20% - Accent3 8 3 3 4" xfId="8410" xr:uid="{687836E8-6C30-4FBF-BE48-1193A641B6BB}"/>
    <cellStyle name="20% - Accent3 8 3 4" xfId="2959" xr:uid="{81C371CD-646B-4F2F-8200-95126390EC87}"/>
    <cellStyle name="20% - Accent3 8 3 5" xfId="5172" xr:uid="{B2B9BD64-D6D7-47A5-AE68-E7F7252A2019}"/>
    <cellStyle name="20% - Accent3 8 3 6" xfId="7343" xr:uid="{F931D4B1-5CFC-4771-82C2-A5C6226242EE}"/>
    <cellStyle name="20% - Accent3 8 4" xfId="802" xr:uid="{19AD5A83-8127-47E8-BAF1-4DC4AF0B71F3}"/>
    <cellStyle name="20% - Accent3 8 4 2" xfId="1871" xr:uid="{A0B19D20-1D02-4902-AF31-362F4EB3D469}"/>
    <cellStyle name="20% - Accent3 8 4 2 2" xfId="4279" xr:uid="{BE31597A-A5BF-400A-96F7-12BC37471EE2}"/>
    <cellStyle name="20% - Accent3 8 4 2 3" xfId="6491" xr:uid="{13EFFE6B-9800-45EE-A135-A0B160A00F8E}"/>
    <cellStyle name="20% - Accent3 8 4 2 4" xfId="8662" xr:uid="{C6E71C57-7C68-4C75-8C01-47830498284F}"/>
    <cellStyle name="20% - Accent3 8 4 3" xfId="3211" xr:uid="{0CB98C8A-EBA0-4ED1-9D83-A551DCA3625C}"/>
    <cellStyle name="20% - Accent3 8 4 4" xfId="5424" xr:uid="{B8BACBCA-1FD3-4895-A023-7CEEAD2DE38D}"/>
    <cellStyle name="20% - Accent3 8 4 5" xfId="7595" xr:uid="{6050188D-6A19-4067-B0CD-9289061ACC09}"/>
    <cellStyle name="20% - Accent3 8 5" xfId="1366" xr:uid="{097600DA-2C15-4750-9D10-50DE919C06FF}"/>
    <cellStyle name="20% - Accent3 8 5 2" xfId="3774" xr:uid="{903B9EDD-F74B-4B67-A005-22BB5716CA28}"/>
    <cellStyle name="20% - Accent3 8 5 3" xfId="5986" xr:uid="{DF829F64-EBE3-48C8-9A00-7CF8D206DFC6}"/>
    <cellStyle name="20% - Accent3 8 5 4" xfId="8157" xr:uid="{CDEDEC9B-9F29-4C79-9AD5-E874CEC2D8A4}"/>
    <cellStyle name="20% - Accent3 8 6" xfId="2708" xr:uid="{25B2679D-4212-4ED7-9CB1-A60FE40B854C}"/>
    <cellStyle name="20% - Accent3 8 7" xfId="4922" xr:uid="{E0B33D91-3B2F-473C-9048-FA3444FBD781}"/>
    <cellStyle name="20% - Accent3 8 8" xfId="7093" xr:uid="{01671B41-45F3-47EB-BB4F-B0FF9A1B79A3}"/>
    <cellStyle name="20% - Accent3 9" xfId="304" xr:uid="{8AD60276-E0BC-46C0-8AE1-42789E094B7F}"/>
    <cellStyle name="20% - Accent3 9 2" xfId="563" xr:uid="{660BE707-0987-470A-85A2-76E286FCB29D}"/>
    <cellStyle name="20% - Accent3 9 2 2" xfId="1070" xr:uid="{899162B2-2235-46DD-81E3-B1ED50434617}"/>
    <cellStyle name="20% - Accent3 9 2 2 2" xfId="2138" xr:uid="{E23CD726-F9C3-4869-9C99-053D3C4C89CD}"/>
    <cellStyle name="20% - Accent3 9 2 2 2 2" xfId="4546" xr:uid="{88E90F0B-AF91-4B6C-BAE4-051D2C1712DC}"/>
    <cellStyle name="20% - Accent3 9 2 2 2 3" xfId="6758" xr:uid="{17644B22-EE16-4FE4-B99D-1E4249B8F52D}"/>
    <cellStyle name="20% - Accent3 9 2 2 2 4" xfId="8929" xr:uid="{4FAA38BD-F22B-45D2-985E-31EDEDE5FBA3}"/>
    <cellStyle name="20% - Accent3 9 2 2 3" xfId="3479" xr:uid="{D36A1BDC-AB1D-4259-B2A2-DAAE7E90965F}"/>
    <cellStyle name="20% - Accent3 9 2 2 4" xfId="5691" xr:uid="{6D67F005-858D-492C-BD1C-8C59F1FDAD7F}"/>
    <cellStyle name="20% - Accent3 9 2 2 5" xfId="7862" xr:uid="{1E75DB21-1BBB-4FC9-B8D0-2C39EC128A0E}"/>
    <cellStyle name="20% - Accent3 9 2 3" xfId="1633" xr:uid="{8B956AA4-5757-4BD9-BC77-A7CEA4ADDC59}"/>
    <cellStyle name="20% - Accent3 9 2 3 2" xfId="4041" xr:uid="{E2BF4160-3430-4F11-9151-03BCA692D5EE}"/>
    <cellStyle name="20% - Accent3 9 2 3 3" xfId="6253" xr:uid="{7C729A8D-8E93-4585-AC0A-BC3213CA86F0}"/>
    <cellStyle name="20% - Accent3 9 2 3 4" xfId="8424" xr:uid="{5B6255D9-90EB-4CB4-B479-2A93F78A752E}"/>
    <cellStyle name="20% - Accent3 9 2 4" xfId="2973" xr:uid="{A7BABFFD-16E4-4437-95FE-B2772265E03E}"/>
    <cellStyle name="20% - Accent3 9 2 5" xfId="5186" xr:uid="{9A27036B-1C6C-41F0-A966-2E27AFFD30CE}"/>
    <cellStyle name="20% - Accent3 9 2 6" xfId="7357" xr:uid="{9493E565-995A-4464-9145-9E222F0A7736}"/>
    <cellStyle name="20% - Accent3 9 3" xfId="816" xr:uid="{5C6CB31D-D47F-445A-8A97-C865D2E5C9DC}"/>
    <cellStyle name="20% - Accent3 9 3 2" xfId="1885" xr:uid="{02B9EC62-01B2-44D0-8C01-3AD4F856B82C}"/>
    <cellStyle name="20% - Accent3 9 3 2 2" xfId="4293" xr:uid="{26DFE98C-9C57-4067-81B8-5089FE2E465C}"/>
    <cellStyle name="20% - Accent3 9 3 2 3" xfId="6505" xr:uid="{85FA3995-5D75-4CC1-BFA1-550D2E004AB4}"/>
    <cellStyle name="20% - Accent3 9 3 2 4" xfId="8676" xr:uid="{0016C624-2C9E-4876-A06D-EB015AD50C8C}"/>
    <cellStyle name="20% - Accent3 9 3 3" xfId="3225" xr:uid="{043C599E-3E61-49C1-92A1-BF8482AC55A6}"/>
    <cellStyle name="20% - Accent3 9 3 4" xfId="5438" xr:uid="{FFDF6FA0-1347-4908-AB78-4AA60FDBD9DB}"/>
    <cellStyle name="20% - Accent3 9 3 5" xfId="7609" xr:uid="{A8C81FDF-4437-469E-B1AE-85DE49320925}"/>
    <cellStyle name="20% - Accent3 9 4" xfId="1380" xr:uid="{53C6A22B-8D85-4FE6-BD75-2BE1D3DEC132}"/>
    <cellStyle name="20% - Accent3 9 4 2" xfId="3788" xr:uid="{F03FF565-235D-4592-B10E-C7C19E2A032E}"/>
    <cellStyle name="20% - Accent3 9 4 3" xfId="6000" xr:uid="{00E7061E-15AF-4C78-8499-D9AA4A7EE8B0}"/>
    <cellStyle name="20% - Accent3 9 4 4" xfId="8171" xr:uid="{B4EFF102-ED3A-4EEE-8D65-8C6BA67754C8}"/>
    <cellStyle name="20% - Accent3 9 5" xfId="2722" xr:uid="{54396881-A89B-449B-8C79-B249CE9CA7A1}"/>
    <cellStyle name="20% - Accent3 9 6" xfId="4936" xr:uid="{814BDDEF-850E-4E6F-82F6-D80FDC30FE00}"/>
    <cellStyle name="20% - Accent3 9 7" xfId="7107" xr:uid="{40A2DEE2-1D71-48AD-BDD1-50F5E7F19ED5}"/>
    <cellStyle name="20% - Accent4 10" xfId="421" xr:uid="{FAD9EC59-5318-4291-9A93-3C8B24C87198}"/>
    <cellStyle name="20% - Accent4 10 2" xfId="677" xr:uid="{3286523F-FA5B-4853-A0BB-46B5D7E61B44}"/>
    <cellStyle name="20% - Accent4 10 2 2" xfId="1184" xr:uid="{EEB5C496-347D-4A9D-AF06-AB89A5A9D1DD}"/>
    <cellStyle name="20% - Accent4 10 2 2 2" xfId="2252" xr:uid="{7CBB7755-652C-40AD-BC92-2AD687C7A409}"/>
    <cellStyle name="20% - Accent4 10 2 2 2 2" xfId="4660" xr:uid="{CA3B842E-CAAC-4E49-9A9F-B37656BED084}"/>
    <cellStyle name="20% - Accent4 10 2 2 2 3" xfId="6872" xr:uid="{614667D1-5BFC-4DA9-8E2E-B635385F82A7}"/>
    <cellStyle name="20% - Accent4 10 2 2 2 4" xfId="9043" xr:uid="{B2F232E6-7CF6-44E8-9E91-C543AC23A96A}"/>
    <cellStyle name="20% - Accent4 10 2 2 3" xfId="3593" xr:uid="{54B1769C-E078-4080-AA46-16F2BC0999EF}"/>
    <cellStyle name="20% - Accent4 10 2 2 4" xfId="5805" xr:uid="{81EE756E-DFFA-440B-9498-F59456F9E7E4}"/>
    <cellStyle name="20% - Accent4 10 2 2 5" xfId="7976" xr:uid="{1A1D7D40-D9D7-4AE2-885D-E94927B9E33C}"/>
    <cellStyle name="20% - Accent4 10 2 3" xfId="1747" xr:uid="{41D2CC00-E4AC-4B48-ACEF-6FCE7E3901CE}"/>
    <cellStyle name="20% - Accent4 10 2 3 2" xfId="4155" xr:uid="{EB43085E-D7D6-41DA-A55C-AAFE1DF946C1}"/>
    <cellStyle name="20% - Accent4 10 2 3 3" xfId="6367" xr:uid="{68779A3F-6AEE-4846-85AE-076BB049D27E}"/>
    <cellStyle name="20% - Accent4 10 2 3 4" xfId="8538" xr:uid="{F237C180-3C07-4AD1-91A4-E0BA59362927}"/>
    <cellStyle name="20% - Accent4 10 2 4" xfId="3087" xr:uid="{97B22B81-0DA4-4397-940C-AF8767C868E6}"/>
    <cellStyle name="20% - Accent4 10 2 5" xfId="5300" xr:uid="{B2A6599D-1853-46D3-AF1E-C2A92E2B9E31}"/>
    <cellStyle name="20% - Accent4 10 2 6" xfId="7471" xr:uid="{ED5A3685-45DA-4EA5-AFE8-7846FFEF9AB2}"/>
    <cellStyle name="20% - Accent4 10 3" xfId="930" xr:uid="{6A0D0C33-AEC2-45E2-85EE-850F35B03B31}"/>
    <cellStyle name="20% - Accent4 10 3 2" xfId="1999" xr:uid="{9CD9691B-70D3-4A62-AF7A-0C44E28C2725}"/>
    <cellStyle name="20% - Accent4 10 3 2 2" xfId="4407" xr:uid="{DAC529F2-CC1B-4CA5-9F3E-69B637FF6FBA}"/>
    <cellStyle name="20% - Accent4 10 3 2 3" xfId="6619" xr:uid="{88A5EE0A-3952-4721-A201-2A904F3E16FA}"/>
    <cellStyle name="20% - Accent4 10 3 2 4" xfId="8790" xr:uid="{2B4BAF81-4583-4DEE-BCAE-F3847BE3F567}"/>
    <cellStyle name="20% - Accent4 10 3 3" xfId="3339" xr:uid="{EE263442-3649-431D-BB5D-B456D367B258}"/>
    <cellStyle name="20% - Accent4 10 3 4" xfId="5552" xr:uid="{E2B770C1-4976-4E2A-9EF0-281A35D740CC}"/>
    <cellStyle name="20% - Accent4 10 3 5" xfId="7723" xr:uid="{B8DDD4D6-4ED3-4792-B8CA-7AC1E2FEFACB}"/>
    <cellStyle name="20% - Accent4 10 4" xfId="1494" xr:uid="{98F8E96A-324B-4AB9-A570-8696FC787866}"/>
    <cellStyle name="20% - Accent4 10 4 2" xfId="3902" xr:uid="{43A99353-EE6A-45A8-9FAC-12708E47C1CA}"/>
    <cellStyle name="20% - Accent4 10 4 3" xfId="6114" xr:uid="{7FD34DAE-720C-44C3-B877-2CC584FFA874}"/>
    <cellStyle name="20% - Accent4 10 4 4" xfId="8285" xr:uid="{1AD90322-3A7D-4F7C-961F-96CF6E4C7A91}"/>
    <cellStyle name="20% - Accent4 10 5" xfId="2834" xr:uid="{2301EE98-9BF0-4188-B844-B668D037439A}"/>
    <cellStyle name="20% - Accent4 10 6" xfId="5047" xr:uid="{72A76485-F633-4A3B-B447-5BF4A80BA51F}"/>
    <cellStyle name="20% - Accent4 10 7" xfId="7218" xr:uid="{748AA00D-9517-440A-8D83-F7A8734B494A}"/>
    <cellStyle name="20% - Accent4 11" xfId="437" xr:uid="{5B7638E4-EA00-49D5-AE69-014157B50ECF}"/>
    <cellStyle name="20% - Accent4 11 2" xfId="692" xr:uid="{23BDEC6B-1A8A-46EE-9F3A-ED22F3668806}"/>
    <cellStyle name="20% - Accent4 11 2 2" xfId="1199" xr:uid="{645E10A2-2EB5-4C51-98C8-C2A210A17FF0}"/>
    <cellStyle name="20% - Accent4 11 2 2 2" xfId="2267" xr:uid="{1682239E-0EB8-4EBE-95DC-5AA29B305964}"/>
    <cellStyle name="20% - Accent4 11 2 2 2 2" xfId="4675" xr:uid="{E7C5C855-34A1-4BAD-B15A-46077E386126}"/>
    <cellStyle name="20% - Accent4 11 2 2 2 3" xfId="6887" xr:uid="{1D5C9FCD-97F9-4DB9-AE77-ED08D8D978ED}"/>
    <cellStyle name="20% - Accent4 11 2 2 2 4" xfId="9058" xr:uid="{49008DDE-2E67-4CCB-B049-0B9E84326894}"/>
    <cellStyle name="20% - Accent4 11 2 2 3" xfId="3608" xr:uid="{23E8E4FC-923E-40B5-980E-39F1C932E205}"/>
    <cellStyle name="20% - Accent4 11 2 2 4" xfId="5820" xr:uid="{61D26DB8-6CA0-4771-8420-0205960CA95F}"/>
    <cellStyle name="20% - Accent4 11 2 2 5" xfId="7991" xr:uid="{E942F105-9ECF-4F23-BF61-5E95173C660D}"/>
    <cellStyle name="20% - Accent4 11 2 3" xfId="1762" xr:uid="{6F6BA5EA-67EE-4CC0-9DB7-6E9C9F6B71EE}"/>
    <cellStyle name="20% - Accent4 11 2 3 2" xfId="4170" xr:uid="{792A4C21-AD93-4AC2-B1A9-606BA292C4F6}"/>
    <cellStyle name="20% - Accent4 11 2 3 3" xfId="6382" xr:uid="{33ACEA8E-5AC9-4CFF-8C2D-56F2C1494140}"/>
    <cellStyle name="20% - Accent4 11 2 3 4" xfId="8553" xr:uid="{16CE2831-68BC-41F6-BB06-5005E4A6F7BA}"/>
    <cellStyle name="20% - Accent4 11 2 4" xfId="3102" xr:uid="{5A6C4D95-0978-486A-86B7-11008CC4B1CE}"/>
    <cellStyle name="20% - Accent4 11 2 5" xfId="5315" xr:uid="{EF66D700-0008-4A59-A283-CEA43ADC8898}"/>
    <cellStyle name="20% - Accent4 11 2 6" xfId="7486" xr:uid="{5CB15ABD-2A42-4AB4-8F7E-BAA7672D628D}"/>
    <cellStyle name="20% - Accent4 11 3" xfId="946" xr:uid="{6BD2734F-0975-4B47-9D43-7AB9EE6A67A6}"/>
    <cellStyle name="20% - Accent4 11 3 2" xfId="2014" xr:uid="{64EC19A7-BF55-4650-BDBC-0B0ECF728929}"/>
    <cellStyle name="20% - Accent4 11 3 2 2" xfId="4422" xr:uid="{93356C5F-0F44-42CE-9D1D-9E0516B51843}"/>
    <cellStyle name="20% - Accent4 11 3 2 3" xfId="6634" xr:uid="{BED5544E-06A5-43C8-B1D0-DEFE5B512ABF}"/>
    <cellStyle name="20% - Accent4 11 3 2 4" xfId="8805" xr:uid="{DE9648FB-ABC2-42AF-800C-06A311C345D1}"/>
    <cellStyle name="20% - Accent4 11 3 3" xfId="3355" xr:uid="{03182D2D-D2A3-4593-B58C-A108DDA61B4A}"/>
    <cellStyle name="20% - Accent4 11 3 4" xfId="5567" xr:uid="{B8FEF102-22FA-4314-9436-868DD9CF5596}"/>
    <cellStyle name="20% - Accent4 11 3 5" xfId="7738" xr:uid="{27B30747-C4BD-4B7C-AF34-00C18FBAF098}"/>
    <cellStyle name="20% - Accent4 11 4" xfId="1509" xr:uid="{5A8B5DFE-CC59-4A51-BC47-30D8F1D7A5CD}"/>
    <cellStyle name="20% - Accent4 11 4 2" xfId="3917" xr:uid="{F8B012C7-E08C-4EC3-8BC3-051AFF442658}"/>
    <cellStyle name="20% - Accent4 11 4 3" xfId="6129" xr:uid="{6EBC13AE-FEC4-419B-8685-65F9D67CEACA}"/>
    <cellStyle name="20% - Accent4 11 4 4" xfId="8300" xr:uid="{744ED782-59F1-437D-9B82-0E528D234596}"/>
    <cellStyle name="20% - Accent4 11 5" xfId="2849" xr:uid="{73C7E689-7A4C-4D35-931C-408F720CC646}"/>
    <cellStyle name="20% - Accent4 11 6" xfId="5062" xr:uid="{882868C1-2A1C-43AF-A449-0DBE39283463}"/>
    <cellStyle name="20% - Accent4 11 7" xfId="7233" xr:uid="{8EDBF8EE-101B-495C-9609-22E2CC4935E5}"/>
    <cellStyle name="20% - Accent4 12" xfId="452" xr:uid="{DCFA2DAB-8150-4F6C-AF4E-AAE15DF0AE75}"/>
    <cellStyle name="20% - Accent4 12 2" xfId="960" xr:uid="{477F252C-7FF7-44BD-AF9C-07896CFB71C9}"/>
    <cellStyle name="20% - Accent4 12 2 2" xfId="2028" xr:uid="{1002E757-F9C6-4F4A-B1F1-41E5E42B71C1}"/>
    <cellStyle name="20% - Accent4 12 2 2 2" xfId="4436" xr:uid="{6E4DB84D-3FFC-4128-8DCE-EEE8827A8D1F}"/>
    <cellStyle name="20% - Accent4 12 2 2 3" xfId="6648" xr:uid="{150ED66B-8B70-4007-AB1A-57FC54443ABF}"/>
    <cellStyle name="20% - Accent4 12 2 2 4" xfId="8819" xr:uid="{C990372A-6F6A-4C34-A23D-33DFFA640CC5}"/>
    <cellStyle name="20% - Accent4 12 2 3" xfId="3369" xr:uid="{696DE212-EDD8-4CC5-B573-232DC1F6A73C}"/>
    <cellStyle name="20% - Accent4 12 2 4" xfId="5581" xr:uid="{E39012BD-444E-4AD3-81EB-B6CCB18FB5E4}"/>
    <cellStyle name="20% - Accent4 12 2 5" xfId="7752" xr:uid="{DAB33D1B-DADE-407A-B06D-BC66371E9C32}"/>
    <cellStyle name="20% - Accent4 12 3" xfId="1523" xr:uid="{2D623032-5A8D-4533-A493-81B029BDD9E9}"/>
    <cellStyle name="20% - Accent4 12 3 2" xfId="3931" xr:uid="{A67BACF6-249F-48B6-9149-5CB1FAE1D589}"/>
    <cellStyle name="20% - Accent4 12 3 3" xfId="6143" xr:uid="{E1A1E3B7-BC04-4CE4-B24F-D010009C0BBB}"/>
    <cellStyle name="20% - Accent4 12 3 4" xfId="8314" xr:uid="{6D41DC8D-21B3-4DD2-A088-364EBC1A199A}"/>
    <cellStyle name="20% - Accent4 12 4" xfId="2863" xr:uid="{4A8996B8-4D85-419D-AB49-46A04EEA62DC}"/>
    <cellStyle name="20% - Accent4 12 5" xfId="5076" xr:uid="{AC267125-25F4-4A28-8AAE-587871469FF3}"/>
    <cellStyle name="20% - Accent4 12 6" xfId="7247" xr:uid="{7FC580DC-70E7-42FB-83CB-67C7D9AD922B}"/>
    <cellStyle name="20% - Accent4 13" xfId="705" xr:uid="{0E1DDB85-82AE-4BEA-A726-8790C7C0EA22}"/>
    <cellStyle name="20% - Accent4 13 2" xfId="1775" xr:uid="{6656E407-B49A-428D-9017-9D5F3E8FE582}"/>
    <cellStyle name="20% - Accent4 13 2 2" xfId="4183" xr:uid="{B3A49BC9-3CC7-447D-A541-8D94B1E0A432}"/>
    <cellStyle name="20% - Accent4 13 2 3" xfId="6395" xr:uid="{AB270562-CBA3-4703-B62F-2BAEDB53A449}"/>
    <cellStyle name="20% - Accent4 13 2 4" xfId="8566" xr:uid="{60A5106A-479F-44AD-BDED-D0C0087E5391}"/>
    <cellStyle name="20% - Accent4 13 3" xfId="3115" xr:uid="{07327C5F-A28A-4F53-88F0-8D205CD8E778}"/>
    <cellStyle name="20% - Accent4 13 4" xfId="5328" xr:uid="{5B81A7B4-A14E-437D-913A-3026B321088B}"/>
    <cellStyle name="20% - Accent4 13 5" xfId="7499" xr:uid="{C4EA6019-299E-40C4-8F81-91A3809EC488}"/>
    <cellStyle name="20% - Accent4 14" xfId="1213" xr:uid="{36B3571C-45BF-4F3D-8097-5AFF5BFB96CC}"/>
    <cellStyle name="20% - Accent4 14 2" xfId="2281" xr:uid="{A2DE197E-B8C0-47EA-BA13-3AD82C0513B3}"/>
    <cellStyle name="20% - Accent4 14 2 2" xfId="4689" xr:uid="{2DBA7F2D-F03F-4E01-81F0-CF5C6238E931}"/>
    <cellStyle name="20% - Accent4 14 2 3" xfId="6901" xr:uid="{B79A3A29-BA5A-4824-848E-08356424E9D5}"/>
    <cellStyle name="20% - Accent4 14 2 4" xfId="9072" xr:uid="{31B505B2-91A9-42BF-9E69-C7B55DA657D2}"/>
    <cellStyle name="20% - Accent4 14 3" xfId="3622" xr:uid="{66D7B0F0-6EC9-4151-9EF9-D693E5A9EF1B}"/>
    <cellStyle name="20% - Accent4 14 4" xfId="5834" xr:uid="{1E93D35D-36A4-49DB-935B-6333827A7891}"/>
    <cellStyle name="20% - Accent4 14 5" xfId="8005" xr:uid="{2955FBF0-C91C-49D9-A3DF-B89ADB5A5480}"/>
    <cellStyle name="20% - Accent4 15" xfId="1227" xr:uid="{35D2A5BE-0979-44C1-B984-D7329082B0DC}"/>
    <cellStyle name="20% - Accent4 15 2" xfId="2295" xr:uid="{69BC2C3D-CDCA-43D6-BF38-C776849337F1}"/>
    <cellStyle name="20% - Accent4 15 2 2" xfId="4703" xr:uid="{9386CD24-0CC0-4213-A5C8-D0477D79EE84}"/>
    <cellStyle name="20% - Accent4 15 2 3" xfId="6915" xr:uid="{90AF0366-07C5-4E95-BFBA-E143E1F3DFBD}"/>
    <cellStyle name="20% - Accent4 15 2 4" xfId="9086" xr:uid="{63214597-0B4F-48F2-8B24-7B6991078C9A}"/>
    <cellStyle name="20% - Accent4 15 3" xfId="3636" xr:uid="{EB7067BA-0214-454B-BCC4-1A79D94B5916}"/>
    <cellStyle name="20% - Accent4 15 4" xfId="5848" xr:uid="{4943AA21-B923-4AF4-8CC6-CEFEB2978152}"/>
    <cellStyle name="20% - Accent4 15 5" xfId="8019" xr:uid="{44074F76-EC94-4356-8A44-5C85C64CA44E}"/>
    <cellStyle name="20% - Accent4 16" xfId="1241" xr:uid="{B51A7656-1475-401D-B5DB-F28026B05BB8}"/>
    <cellStyle name="20% - Accent4 16 2" xfId="2309" xr:uid="{559A016A-FC1C-4FD0-8F6D-D940AF6CDB65}"/>
    <cellStyle name="20% - Accent4 16 2 2" xfId="4717" xr:uid="{14012240-24C9-455C-B5A2-E6E6711EC4C0}"/>
    <cellStyle name="20% - Accent4 16 2 3" xfId="6929" xr:uid="{C0F46A8D-12A4-44BC-9E85-315F38A08A07}"/>
    <cellStyle name="20% - Accent4 16 2 4" xfId="9100" xr:uid="{DD442C44-6122-48CA-96AD-3AF6961992A9}"/>
    <cellStyle name="20% - Accent4 16 3" xfId="3650" xr:uid="{A4B5B555-AA8D-48EA-85F0-F8769697917D}"/>
    <cellStyle name="20% - Accent4 16 4" xfId="5862" xr:uid="{DD7264CF-B416-4292-97D5-FB4123220EFD}"/>
    <cellStyle name="20% - Accent4 16 5" xfId="8033" xr:uid="{C1C3E5F5-CE94-4F31-9F4B-1D457F4791CB}"/>
    <cellStyle name="20% - Accent4 17" xfId="1255" xr:uid="{3E652C62-FC04-4300-AD77-DFAC1198FC31}"/>
    <cellStyle name="20% - Accent4 17 2" xfId="2323" xr:uid="{B80E6BDC-8A46-4D8F-8BB6-06AF3EAE8A39}"/>
    <cellStyle name="20% - Accent4 17 2 2" xfId="4731" xr:uid="{0F9D9082-2683-4092-A809-8C31E0840C53}"/>
    <cellStyle name="20% - Accent4 17 2 3" xfId="6943" xr:uid="{C32F283E-338C-432A-8738-7E6ACC2F9842}"/>
    <cellStyle name="20% - Accent4 17 2 4" xfId="9114" xr:uid="{373790B6-6111-4ACC-8F5F-49901E227AE0}"/>
    <cellStyle name="20% - Accent4 17 3" xfId="3664" xr:uid="{1EFF5F25-47CD-4D3D-9BA8-D13450DB327F}"/>
    <cellStyle name="20% - Accent4 17 4" xfId="5876" xr:uid="{D4BE4949-195D-4911-A6A9-99AD20E6991F}"/>
    <cellStyle name="20% - Accent4 17 5" xfId="8047" xr:uid="{3F1A0E66-6A9C-450E-998A-5790D2150163}"/>
    <cellStyle name="20% - Accent4 18" xfId="1269" xr:uid="{B2F57E1A-8D1F-4318-A946-A2BA89D22D6C}"/>
    <cellStyle name="20% - Accent4 18 2" xfId="3678" xr:uid="{1704C8D9-588C-4D3F-A71E-18DC5810F3E2}"/>
    <cellStyle name="20% - Accent4 18 3" xfId="5890" xr:uid="{3CC10603-2D9C-445E-B518-801FF7208B0D}"/>
    <cellStyle name="20% - Accent4 18 4" xfId="8061" xr:uid="{788A8AAD-E9C6-4F2B-A0F0-F03CE299A5FF}"/>
    <cellStyle name="20% - Accent4 19" xfId="2337" xr:uid="{0213D284-BC53-4AF1-9413-7C0F05589C44}"/>
    <cellStyle name="20% - Accent4 19 2" xfId="4745" xr:uid="{F0919C0B-8A9E-4E53-B0E8-E3CAAFAFCB1D}"/>
    <cellStyle name="20% - Accent4 19 3" xfId="6957" xr:uid="{772472D0-DED6-488B-AC01-EBF628E0EA2F}"/>
    <cellStyle name="20% - Accent4 19 4" xfId="9128" xr:uid="{3152375E-2E1D-4B3F-8632-FD57E61141BE}"/>
    <cellStyle name="20% - Accent4 2" xfId="61" xr:uid="{046C48FF-933D-4B15-A3B9-39DAFE5D50F5}"/>
    <cellStyle name="20% - Accent4 2 2" xfId="123" xr:uid="{1B01BFFA-64DA-421B-AA8F-11BBD95FDBDC}"/>
    <cellStyle name="20% - Accent4 2 3" xfId="2349" xr:uid="{40505E34-0DE0-45AA-A380-E4E16E278536}"/>
    <cellStyle name="20% - Accent4 2 3 2" xfId="4755" xr:uid="{75AA9A66-65E5-4A38-877B-140641DBFAA1}"/>
    <cellStyle name="20% - Accent4 2 4" xfId="2528" xr:uid="{663A372F-E8F9-4EB5-8210-81223797CA8D}"/>
    <cellStyle name="20% - Accent4 2 5" xfId="2344" xr:uid="{FA5FE367-354D-4E18-9C86-C22DDBB837E2}"/>
    <cellStyle name="20% - Accent4 2 6" xfId="2619" xr:uid="{E8FEFE77-20A7-49E1-A12E-3BF414AB771C}"/>
    <cellStyle name="20% - Accent4 20" xfId="2365" xr:uid="{CE9222B5-112D-4D34-B375-2AA0B2177338}"/>
    <cellStyle name="20% - Accent4 20 2" xfId="4768" xr:uid="{B48CE9F4-9DAF-4222-8EAD-D541A4B228CE}"/>
    <cellStyle name="20% - Accent4 20 3" xfId="6971" xr:uid="{F94B9F93-F213-4AA0-8D67-FE8ACF5602C5}"/>
    <cellStyle name="20% - Accent4 20 4" xfId="9142" xr:uid="{EF7ECC0D-7721-43DE-89D7-4D0C46C7786E}"/>
    <cellStyle name="20% - Accent4 21" xfId="2598" xr:uid="{29D88CFC-9716-4911-96AD-E28FB9E14C27}"/>
    <cellStyle name="20% - Accent4 22" xfId="4811" xr:uid="{A04D2E90-9E15-4708-BBDF-4E806C466903}"/>
    <cellStyle name="20% - Accent4 23" xfId="4825" xr:uid="{143DF243-60C3-43CF-A2E3-2DDB05695E7D}"/>
    <cellStyle name="20% - Accent4 24" xfId="6996" xr:uid="{2470BE88-1146-47E2-8151-FEFA27493FDD}"/>
    <cellStyle name="20% - Accent4 3" xfId="221" xr:uid="{7596598A-B9A0-4014-BA23-6AD6B88A9518}"/>
    <cellStyle name="20% - Accent4 3 2" xfId="336" xr:uid="{32BBF716-0815-4173-A4FC-3407B6E428F3}"/>
    <cellStyle name="20% - Accent4 3 2 2" xfId="592" xr:uid="{E809F14C-681B-4B1B-BD2D-2BDA990A5087}"/>
    <cellStyle name="20% - Accent4 3 2 2 2" xfId="1099" xr:uid="{A01B921D-A020-46FD-8C51-59A9B2038F1E}"/>
    <cellStyle name="20% - Accent4 3 2 2 2 2" xfId="2167" xr:uid="{9BE6DBE9-96CF-4923-BEF2-FC13EB5CD8BB}"/>
    <cellStyle name="20% - Accent4 3 2 2 2 2 2" xfId="4575" xr:uid="{CC72D8A3-573C-44A3-95E6-F95B06D0B652}"/>
    <cellStyle name="20% - Accent4 3 2 2 2 2 3" xfId="6787" xr:uid="{9480E5B1-C2FC-4116-8AC4-4E4F0C378121}"/>
    <cellStyle name="20% - Accent4 3 2 2 2 2 4" xfId="8958" xr:uid="{3464D46D-C3EC-4183-936C-1B3A49F849D9}"/>
    <cellStyle name="20% - Accent4 3 2 2 2 3" xfId="3508" xr:uid="{F3F4CC2C-C4B3-4B06-BEBD-21713D22BB63}"/>
    <cellStyle name="20% - Accent4 3 2 2 2 4" xfId="5720" xr:uid="{D1E0BC2E-EEB7-4008-8016-57C5B360B5BE}"/>
    <cellStyle name="20% - Accent4 3 2 2 2 5" xfId="7891" xr:uid="{AF5E8BF6-F504-4571-9E2D-26131E640406}"/>
    <cellStyle name="20% - Accent4 3 2 2 3" xfId="1662" xr:uid="{7B661BEF-27F4-49DA-A666-C8860310795D}"/>
    <cellStyle name="20% - Accent4 3 2 2 3 2" xfId="4070" xr:uid="{D6C216A9-7DCC-4F2B-9F53-C7AD358DD222}"/>
    <cellStyle name="20% - Accent4 3 2 2 3 3" xfId="6282" xr:uid="{77995205-C79A-4362-8A37-9F15BCC4336B}"/>
    <cellStyle name="20% - Accent4 3 2 2 3 4" xfId="8453" xr:uid="{DF4DEE1D-D580-4EFD-995E-42709AA96FA8}"/>
    <cellStyle name="20% - Accent4 3 2 2 4" xfId="3002" xr:uid="{E4440CAE-4018-4A19-841E-5D4CB8487C56}"/>
    <cellStyle name="20% - Accent4 3 2 2 5" xfId="5215" xr:uid="{732859FC-1D55-4BC3-BB3A-1C497F4D427E}"/>
    <cellStyle name="20% - Accent4 3 2 2 6" xfId="7386" xr:uid="{11D1F025-2DF8-4590-B242-85A1910C75C7}"/>
    <cellStyle name="20% - Accent4 3 2 3" xfId="845" xr:uid="{2F34E6E8-73CC-464A-9DF7-13EA1780F7C8}"/>
    <cellStyle name="20% - Accent4 3 2 3 2" xfId="1914" xr:uid="{CD61D15C-6436-4DB8-A8BA-14F8BF0C5947}"/>
    <cellStyle name="20% - Accent4 3 2 3 2 2" xfId="4322" xr:uid="{0726C6CF-3B78-424C-81E9-97026EFED38D}"/>
    <cellStyle name="20% - Accent4 3 2 3 2 3" xfId="6534" xr:uid="{EC61FFB3-6B69-4690-8C45-C99DD0608E63}"/>
    <cellStyle name="20% - Accent4 3 2 3 2 4" xfId="8705" xr:uid="{19231B50-A135-4FE3-9E2A-87402B3CA9AA}"/>
    <cellStyle name="20% - Accent4 3 2 3 3" xfId="3254" xr:uid="{C0707AA0-D049-4A57-84CC-640E6EC5C211}"/>
    <cellStyle name="20% - Accent4 3 2 3 4" xfId="5467" xr:uid="{1C6C814A-8079-4ABD-9175-41272CEAD936}"/>
    <cellStyle name="20% - Accent4 3 2 3 5" xfId="7638" xr:uid="{00DC1AA9-6538-4D83-A76F-9B74E649BA70}"/>
    <cellStyle name="20% - Accent4 3 2 4" xfId="1409" xr:uid="{5C940E2C-6D9A-47A6-AE6F-F73FD95B95AA}"/>
    <cellStyle name="20% - Accent4 3 2 4 2" xfId="3817" xr:uid="{FAFCCD0D-8FBE-4DCA-AB29-86ECFE1DEA73}"/>
    <cellStyle name="20% - Accent4 3 2 4 3" xfId="6029" xr:uid="{40E64F06-43F1-4463-BC78-76483BB67B99}"/>
    <cellStyle name="20% - Accent4 3 2 4 4" xfId="8200" xr:uid="{9F2CCA7F-9DE3-45AE-8B62-E80C634BB158}"/>
    <cellStyle name="20% - Accent4 3 2 5" xfId="2749" xr:uid="{167E7762-B87A-432F-9392-F09D777DD809}"/>
    <cellStyle name="20% - Accent4 3 2 6" xfId="4962" xr:uid="{2BDAEE46-7C7A-4456-AECE-BD9E0D3D298E}"/>
    <cellStyle name="20% - Accent4 3 2 7" xfId="7133" xr:uid="{371BA9ED-7E7A-4B6A-BEB1-DC5F1A8467E1}"/>
    <cellStyle name="20% - Accent4 3 3" xfId="480" xr:uid="{81E78DFE-2614-476D-803B-327154885651}"/>
    <cellStyle name="20% - Accent4 3 3 2" xfId="987" xr:uid="{6F452344-42DA-4AC9-BB74-4AE5C770F457}"/>
    <cellStyle name="20% - Accent4 3 3 2 2" xfId="2055" xr:uid="{3624EEA9-3CEE-4C0F-89C5-DEFFA9C795D9}"/>
    <cellStyle name="20% - Accent4 3 3 2 2 2" xfId="4463" xr:uid="{F5280177-5740-4147-A1CB-8D9952AD0D52}"/>
    <cellStyle name="20% - Accent4 3 3 2 2 3" xfId="6675" xr:uid="{956C1EC0-B97F-4590-A066-8A54F94384CE}"/>
    <cellStyle name="20% - Accent4 3 3 2 2 4" xfId="8846" xr:uid="{CB771116-0E11-49E8-805B-A369F565BE81}"/>
    <cellStyle name="20% - Accent4 3 3 2 3" xfId="3396" xr:uid="{7A101B54-1865-43FC-9677-6082500CE30B}"/>
    <cellStyle name="20% - Accent4 3 3 2 4" xfId="5608" xr:uid="{DE9780A5-E76B-40E3-8EE1-D8DC191E3BBD}"/>
    <cellStyle name="20% - Accent4 3 3 2 5" xfId="7779" xr:uid="{7D197503-E51A-48BB-9257-D16D65B485CE}"/>
    <cellStyle name="20% - Accent4 3 3 3" xfId="1550" xr:uid="{29169E89-24AA-4275-9934-7A41B241E768}"/>
    <cellStyle name="20% - Accent4 3 3 3 2" xfId="3958" xr:uid="{1B1B01C9-7C40-4AC0-82CF-F56C077E2091}"/>
    <cellStyle name="20% - Accent4 3 3 3 3" xfId="6170" xr:uid="{4970AB6A-CD9C-45CD-9E31-41A5825F0628}"/>
    <cellStyle name="20% - Accent4 3 3 3 4" xfId="8341" xr:uid="{F5D3D872-1C1E-4DC0-80F3-0E07A96CC989}"/>
    <cellStyle name="20% - Accent4 3 3 4" xfId="2890" xr:uid="{5C184CDE-82A2-463D-BE35-9846230D0132}"/>
    <cellStyle name="20% - Accent4 3 3 5" xfId="5103" xr:uid="{41C18022-C4F0-413D-A27E-FE1D2040FAC6}"/>
    <cellStyle name="20% - Accent4 3 3 6" xfId="7274" xr:uid="{274DEEDA-696C-46E2-9CEC-179466CD6A3A}"/>
    <cellStyle name="20% - Accent4 3 4" xfId="733" xr:uid="{014B4D08-B815-4090-BF45-D0788897C72B}"/>
    <cellStyle name="20% - Accent4 3 4 2" xfId="1802" xr:uid="{0AA3E418-41B6-4A36-98F9-0EA5573909F6}"/>
    <cellStyle name="20% - Accent4 3 4 2 2" xfId="4210" xr:uid="{CBB59E2B-B30F-40C6-8A63-E6B01D4E9D2F}"/>
    <cellStyle name="20% - Accent4 3 4 2 3" xfId="6422" xr:uid="{A50060FC-F2AF-4E3E-A8CF-531CF61F943B}"/>
    <cellStyle name="20% - Accent4 3 4 2 4" xfId="8593" xr:uid="{8CE73FBA-EA13-43CD-BE8F-A1FF35C30F9F}"/>
    <cellStyle name="20% - Accent4 3 4 3" xfId="3142" xr:uid="{4D18B530-0F69-4497-A494-8DF8DE9E11FD}"/>
    <cellStyle name="20% - Accent4 3 4 4" xfId="5355" xr:uid="{4286A1F2-4FD6-40F2-ACDD-40FA0E4BB4E0}"/>
    <cellStyle name="20% - Accent4 3 4 5" xfId="7526" xr:uid="{9121CEDE-43E1-4496-B245-FE70E8A16D95}"/>
    <cellStyle name="20% - Accent4 3 5" xfId="1297" xr:uid="{9B81B4FF-F73F-4E83-ACE6-9E7F41DE4542}"/>
    <cellStyle name="20% - Accent4 3 5 2" xfId="3705" xr:uid="{968FA690-04FC-4D35-9FD2-EB622D4F7F1E}"/>
    <cellStyle name="20% - Accent4 3 5 3" xfId="5917" xr:uid="{4B1EA169-B1C3-4A77-AEC8-454670F48DFF}"/>
    <cellStyle name="20% - Accent4 3 5 4" xfId="8088" xr:uid="{293F030F-BBA2-4595-B932-5D9D4C6557A7}"/>
    <cellStyle name="20% - Accent4 3 6" xfId="2639" xr:uid="{F24EB799-DC9B-4F94-92FA-ECD44F75F32B}"/>
    <cellStyle name="20% - Accent4 3 7" xfId="4853" xr:uid="{07BA8DE3-12DD-47FA-A7B2-5BAA60958E72}"/>
    <cellStyle name="20% - Accent4 3 8" xfId="7024" xr:uid="{DA7DEED1-C113-402A-A8CE-00F7EB490265}"/>
    <cellStyle name="20% - Accent4 4" xfId="236" xr:uid="{47919E3E-919A-4D22-8854-6910088EFBFB}"/>
    <cellStyle name="20% - Accent4 4 2" xfId="351" xr:uid="{82EFDB21-F5B0-4111-92A9-B7847028C282}"/>
    <cellStyle name="20% - Accent4 4 2 2" xfId="607" xr:uid="{A34A39AB-A82A-4180-B8C2-BAD290B1C605}"/>
    <cellStyle name="20% - Accent4 4 2 2 2" xfId="1114" xr:uid="{8CA551A9-F8B0-4C35-94AE-CC0CE1008054}"/>
    <cellStyle name="20% - Accent4 4 2 2 2 2" xfId="2182" xr:uid="{1023F74A-A7DD-46CE-92A7-2922475E2C9B}"/>
    <cellStyle name="20% - Accent4 4 2 2 2 2 2" xfId="4590" xr:uid="{B1BBBEFA-B132-44A2-8213-622C36683528}"/>
    <cellStyle name="20% - Accent4 4 2 2 2 2 3" xfId="6802" xr:uid="{081E4C93-1BA1-4C3B-845A-E60862256010}"/>
    <cellStyle name="20% - Accent4 4 2 2 2 2 4" xfId="8973" xr:uid="{B80BE51E-EB9C-4E71-B59B-D8D5CCD3035C}"/>
    <cellStyle name="20% - Accent4 4 2 2 2 3" xfId="3523" xr:uid="{61E488B6-4637-4E35-A607-DF7CA688E4D7}"/>
    <cellStyle name="20% - Accent4 4 2 2 2 4" xfId="5735" xr:uid="{D1EE732B-108B-4872-8D01-DEB219686C2F}"/>
    <cellStyle name="20% - Accent4 4 2 2 2 5" xfId="7906" xr:uid="{FCC3D27A-9DA1-41BB-A591-D6AC81665D9E}"/>
    <cellStyle name="20% - Accent4 4 2 2 3" xfId="1677" xr:uid="{2F25E7F4-B37E-4CFE-A996-5AF2B05297BC}"/>
    <cellStyle name="20% - Accent4 4 2 2 3 2" xfId="4085" xr:uid="{998D7315-1A94-4F26-91C5-91CFBCF03CA7}"/>
    <cellStyle name="20% - Accent4 4 2 2 3 3" xfId="6297" xr:uid="{6C176631-7977-4E2D-BB27-29DEA98ABC6F}"/>
    <cellStyle name="20% - Accent4 4 2 2 3 4" xfId="8468" xr:uid="{1D4DBFF6-1034-4567-97A9-5932425114F8}"/>
    <cellStyle name="20% - Accent4 4 2 2 4" xfId="3017" xr:uid="{DF9C9CA2-5A4F-4EF0-ABC1-F4CECEFDF167}"/>
    <cellStyle name="20% - Accent4 4 2 2 5" xfId="5230" xr:uid="{5B4DF2A7-5271-4665-AD28-78BBF854CD6C}"/>
    <cellStyle name="20% - Accent4 4 2 2 6" xfId="7401" xr:uid="{F2CCAEA3-01C2-4FC6-ABFD-7D025E25D56E}"/>
    <cellStyle name="20% - Accent4 4 2 3" xfId="860" xr:uid="{85F16754-681C-4604-9B34-C724DBFFBCF5}"/>
    <cellStyle name="20% - Accent4 4 2 3 2" xfId="1929" xr:uid="{ED9CD976-D22E-4A8F-AFFF-FE359B46222C}"/>
    <cellStyle name="20% - Accent4 4 2 3 2 2" xfId="4337" xr:uid="{1CB81DB5-E56E-4C21-A428-B37E8A9A3B5A}"/>
    <cellStyle name="20% - Accent4 4 2 3 2 3" xfId="6549" xr:uid="{B3555FD3-1BB4-4A46-A4E8-575371EB1C56}"/>
    <cellStyle name="20% - Accent4 4 2 3 2 4" xfId="8720" xr:uid="{1725AA09-26AA-43AC-AC5A-E62281A37FD4}"/>
    <cellStyle name="20% - Accent4 4 2 3 3" xfId="3269" xr:uid="{60E9DC75-001F-40F6-B187-F6F26DEC6842}"/>
    <cellStyle name="20% - Accent4 4 2 3 4" xfId="5482" xr:uid="{E04BB27B-2B21-4EEF-8E9B-EF8CD5470383}"/>
    <cellStyle name="20% - Accent4 4 2 3 5" xfId="7653" xr:uid="{795D9223-3B24-4B33-A045-7C9F51EA9134}"/>
    <cellStyle name="20% - Accent4 4 2 4" xfId="1424" xr:uid="{8CEA67B9-70E7-4433-BD2C-EAA1086B50B9}"/>
    <cellStyle name="20% - Accent4 4 2 4 2" xfId="3832" xr:uid="{2A21ED45-BCA9-494B-8AC8-9602B94060D2}"/>
    <cellStyle name="20% - Accent4 4 2 4 3" xfId="6044" xr:uid="{AAF3DEBB-C491-4D58-89EF-83B96775169B}"/>
    <cellStyle name="20% - Accent4 4 2 4 4" xfId="8215" xr:uid="{5B110999-BA02-42EF-8FB3-9711B7F4FF55}"/>
    <cellStyle name="20% - Accent4 4 2 5" xfId="2764" xr:uid="{D427A738-74C4-4B03-8723-F69FA4FD5D04}"/>
    <cellStyle name="20% - Accent4 4 2 6" xfId="4977" xr:uid="{F75AA4EA-0F7A-4DD3-94C8-BBE91346766F}"/>
    <cellStyle name="20% - Accent4 4 2 7" xfId="7148" xr:uid="{1460A3E6-9161-4DED-8E22-AB8C93E666B4}"/>
    <cellStyle name="20% - Accent4 4 3" xfId="495" xr:uid="{BA824D48-1BAD-424E-B8FA-023830F9790B}"/>
    <cellStyle name="20% - Accent4 4 3 2" xfId="1002" xr:uid="{1A974B71-C61B-43F9-8900-FC952A41116E}"/>
    <cellStyle name="20% - Accent4 4 3 2 2" xfId="2070" xr:uid="{82361D02-78F0-416F-863B-661864C7F606}"/>
    <cellStyle name="20% - Accent4 4 3 2 2 2" xfId="4478" xr:uid="{BD174178-807C-4E7F-90ED-2247CB26F9F7}"/>
    <cellStyle name="20% - Accent4 4 3 2 2 3" xfId="6690" xr:uid="{D137236E-0C19-4FA5-849F-FB9CFDD91E1A}"/>
    <cellStyle name="20% - Accent4 4 3 2 2 4" xfId="8861" xr:uid="{885EE0D7-8BA1-468E-A519-94E2C792122F}"/>
    <cellStyle name="20% - Accent4 4 3 2 3" xfId="3411" xr:uid="{B2E176FE-BE61-4689-B993-FE3EF3BEC456}"/>
    <cellStyle name="20% - Accent4 4 3 2 4" xfId="5623" xr:uid="{A00E90B5-7533-4C8F-B4EB-6B0AFAD498B2}"/>
    <cellStyle name="20% - Accent4 4 3 2 5" xfId="7794" xr:uid="{16BEDF7B-F942-417C-9C43-F5135603E733}"/>
    <cellStyle name="20% - Accent4 4 3 3" xfId="1565" xr:uid="{B9F630DA-92D8-4FB1-8B70-DD43EE2FC75A}"/>
    <cellStyle name="20% - Accent4 4 3 3 2" xfId="3973" xr:uid="{D0717677-056E-4296-8744-E86731C7A963}"/>
    <cellStyle name="20% - Accent4 4 3 3 3" xfId="6185" xr:uid="{46BE0964-76D9-4AE8-A780-3E78223EFF93}"/>
    <cellStyle name="20% - Accent4 4 3 3 4" xfId="8356" xr:uid="{3632FA9C-EC84-4734-81EF-4B7D2D6548B5}"/>
    <cellStyle name="20% - Accent4 4 3 4" xfId="2905" xr:uid="{7A1708A4-4875-4327-9F9B-79F6EFDE1428}"/>
    <cellStyle name="20% - Accent4 4 3 5" xfId="5118" xr:uid="{2FF70E5E-180F-49D6-B0EE-AA8C7729656D}"/>
    <cellStyle name="20% - Accent4 4 3 6" xfId="7289" xr:uid="{675B5256-5A2E-470E-A321-81AC4959B400}"/>
    <cellStyle name="20% - Accent4 4 4" xfId="748" xr:uid="{2DAF3804-9CA1-41A3-871C-CD90F0D16E80}"/>
    <cellStyle name="20% - Accent4 4 4 2" xfId="1817" xr:uid="{B981E40D-76FC-4822-8DA9-8C50AD5DD3D5}"/>
    <cellStyle name="20% - Accent4 4 4 2 2" xfId="4225" xr:uid="{27EC686B-E91C-4697-A7E0-7072011E86A6}"/>
    <cellStyle name="20% - Accent4 4 4 2 3" xfId="6437" xr:uid="{5D0F0FF9-3320-47C7-A987-52B0A614242F}"/>
    <cellStyle name="20% - Accent4 4 4 2 4" xfId="8608" xr:uid="{D93CB624-B712-47E0-8BBA-AD06C35109B5}"/>
    <cellStyle name="20% - Accent4 4 4 3" xfId="3157" xr:uid="{FAE79F87-2B5A-492C-B689-702CF57FD4AE}"/>
    <cellStyle name="20% - Accent4 4 4 4" xfId="5370" xr:uid="{CC90AFC2-AEB1-4A48-9567-A3FCD22CBE7E}"/>
    <cellStyle name="20% - Accent4 4 4 5" xfId="7541" xr:uid="{5B2F7010-C850-4659-9C00-C7A7D1F395ED}"/>
    <cellStyle name="20% - Accent4 4 5" xfId="1312" xr:uid="{A798F971-25CA-4827-ADB5-52E141880AF1}"/>
    <cellStyle name="20% - Accent4 4 5 2" xfId="3720" xr:uid="{4C1D5BF4-0E95-4CAD-8A38-4B6D8B626F43}"/>
    <cellStyle name="20% - Accent4 4 5 3" xfId="5932" xr:uid="{5D6F4E86-29EC-4284-BB06-A2B67A2C34AB}"/>
    <cellStyle name="20% - Accent4 4 5 4" xfId="8103" xr:uid="{979DD452-F54D-4174-9400-C8C6D986615A}"/>
    <cellStyle name="20% - Accent4 4 6" xfId="2654" xr:uid="{EDDF0E8F-5612-4AFB-B401-B1E300D6E98E}"/>
    <cellStyle name="20% - Accent4 4 7" xfId="4868" xr:uid="{B006689A-B474-4975-A29B-AE80795214EC}"/>
    <cellStyle name="20% - Accent4 4 8" xfId="7039" xr:uid="{80801E00-8E7C-4A91-A394-93177AC03783}"/>
    <cellStyle name="20% - Accent4 5" xfId="250" xr:uid="{A9FBD077-6588-4B9C-8048-2897060420EA}"/>
    <cellStyle name="20% - Accent4 5 2" xfId="365" xr:uid="{F1BBFB31-E188-4598-A185-1E7B6EDB1716}"/>
    <cellStyle name="20% - Accent4 5 2 2" xfId="621" xr:uid="{7AB79FCF-0063-4931-9258-53A1F44B2D07}"/>
    <cellStyle name="20% - Accent4 5 2 2 2" xfId="1128" xr:uid="{3CCD4532-5858-4577-BC16-2F533AF43081}"/>
    <cellStyle name="20% - Accent4 5 2 2 2 2" xfId="2196" xr:uid="{7407E760-1E6D-4EF4-A3DB-C3B8263C5E99}"/>
    <cellStyle name="20% - Accent4 5 2 2 2 2 2" xfId="4604" xr:uid="{5D458B75-34E6-4C3B-8159-12512B993769}"/>
    <cellStyle name="20% - Accent4 5 2 2 2 2 3" xfId="6816" xr:uid="{70699910-43C1-4273-9DB2-89A65CD250C4}"/>
    <cellStyle name="20% - Accent4 5 2 2 2 2 4" xfId="8987" xr:uid="{F4C247A2-4EA6-42E7-B060-ECF140B9EA70}"/>
    <cellStyle name="20% - Accent4 5 2 2 2 3" xfId="3537" xr:uid="{FC81D62D-D0F5-4B5F-BB29-D73D492E6971}"/>
    <cellStyle name="20% - Accent4 5 2 2 2 4" xfId="5749" xr:uid="{98A4A89B-1F36-4E53-9B03-81A4391E6761}"/>
    <cellStyle name="20% - Accent4 5 2 2 2 5" xfId="7920" xr:uid="{D8FDC619-D27F-4ED6-B429-0A12C8D4BCBA}"/>
    <cellStyle name="20% - Accent4 5 2 2 3" xfId="1691" xr:uid="{D30D129A-9FA5-4A3A-AD96-FB8D6315149D}"/>
    <cellStyle name="20% - Accent4 5 2 2 3 2" xfId="4099" xr:uid="{528CEA9F-AE5A-4246-8EB1-EFE6550DF833}"/>
    <cellStyle name="20% - Accent4 5 2 2 3 3" xfId="6311" xr:uid="{7838A363-25A4-4EFD-A6BD-31AF111AC6AB}"/>
    <cellStyle name="20% - Accent4 5 2 2 3 4" xfId="8482" xr:uid="{06C3DD6F-1492-4503-B317-4349397CBE1B}"/>
    <cellStyle name="20% - Accent4 5 2 2 4" xfId="3031" xr:uid="{22A7F5CA-0572-4D35-B5AB-A608B35AEDD3}"/>
    <cellStyle name="20% - Accent4 5 2 2 5" xfId="5244" xr:uid="{74EF0016-A255-4573-8AB1-7B06D25C309A}"/>
    <cellStyle name="20% - Accent4 5 2 2 6" xfId="7415" xr:uid="{68237255-BBD1-48F0-8E38-A0D7DC278498}"/>
    <cellStyle name="20% - Accent4 5 2 3" xfId="874" xr:uid="{69D2F619-5D23-4C53-94B9-D83986C117D3}"/>
    <cellStyle name="20% - Accent4 5 2 3 2" xfId="1943" xr:uid="{430BC2B0-3528-4906-B363-ACA69A88A69B}"/>
    <cellStyle name="20% - Accent4 5 2 3 2 2" xfId="4351" xr:uid="{739076F1-2E14-4E8E-A0F6-A6526750315B}"/>
    <cellStyle name="20% - Accent4 5 2 3 2 3" xfId="6563" xr:uid="{2221EAC4-D794-4BDB-BBBD-4BB253496138}"/>
    <cellStyle name="20% - Accent4 5 2 3 2 4" xfId="8734" xr:uid="{8A2BB49A-A92E-4108-BA4D-7930E7D3824E}"/>
    <cellStyle name="20% - Accent4 5 2 3 3" xfId="3283" xr:uid="{C4079B73-2066-4494-A223-908B44361FEB}"/>
    <cellStyle name="20% - Accent4 5 2 3 4" xfId="5496" xr:uid="{0A8F6992-269D-4207-A51D-44219FB30B66}"/>
    <cellStyle name="20% - Accent4 5 2 3 5" xfId="7667" xr:uid="{B6D22C8B-E7B8-477F-A52E-9E015D4E89B7}"/>
    <cellStyle name="20% - Accent4 5 2 4" xfId="1438" xr:uid="{56DE566E-F16A-41F0-91CF-D8B59E9406D5}"/>
    <cellStyle name="20% - Accent4 5 2 4 2" xfId="3846" xr:uid="{B9F9E9C9-98FB-44A6-8CDA-75435C590032}"/>
    <cellStyle name="20% - Accent4 5 2 4 3" xfId="6058" xr:uid="{697773C0-536E-4E7A-A247-423BE1E99D8E}"/>
    <cellStyle name="20% - Accent4 5 2 4 4" xfId="8229" xr:uid="{D0B31960-8F80-49D4-85C3-C8BC482A0E02}"/>
    <cellStyle name="20% - Accent4 5 2 5" xfId="2778" xr:uid="{CF42F51D-75ED-4149-B470-78441822864C}"/>
    <cellStyle name="20% - Accent4 5 2 6" xfId="4991" xr:uid="{3E26F512-DF92-4C3A-8C89-3B78E14E01AF}"/>
    <cellStyle name="20% - Accent4 5 2 7" xfId="7162" xr:uid="{B37806F9-3ED6-4D3D-9A1C-91FD70D3DA39}"/>
    <cellStyle name="20% - Accent4 5 3" xfId="509" xr:uid="{160AE9BD-8B38-469F-BED5-7CBF96B3269F}"/>
    <cellStyle name="20% - Accent4 5 3 2" xfId="1016" xr:uid="{0C1D340A-5A4E-4255-AF6B-80A47C2D529B}"/>
    <cellStyle name="20% - Accent4 5 3 2 2" xfId="2084" xr:uid="{4CC793FA-4D8C-4C05-B947-CE6E2274581A}"/>
    <cellStyle name="20% - Accent4 5 3 2 2 2" xfId="4492" xr:uid="{36B9EEA4-E107-430B-96F3-5BF193080AD2}"/>
    <cellStyle name="20% - Accent4 5 3 2 2 3" xfId="6704" xr:uid="{BBF43BF6-C92D-4F87-80E5-F228A0865BA4}"/>
    <cellStyle name="20% - Accent4 5 3 2 2 4" xfId="8875" xr:uid="{CC178A37-3D0D-43BB-85D2-388A61672FC6}"/>
    <cellStyle name="20% - Accent4 5 3 2 3" xfId="3425" xr:uid="{6BD2DDB8-973B-4687-9CC9-A71961263A20}"/>
    <cellStyle name="20% - Accent4 5 3 2 4" xfId="5637" xr:uid="{E3FB5570-5D83-435E-BAE0-A75F400BF763}"/>
    <cellStyle name="20% - Accent4 5 3 2 5" xfId="7808" xr:uid="{8784A09A-C45C-4B1A-B83A-F9CF3DF1A250}"/>
    <cellStyle name="20% - Accent4 5 3 3" xfId="1579" xr:uid="{8D521FD7-21F9-4D60-BB43-5F9E58A88282}"/>
    <cellStyle name="20% - Accent4 5 3 3 2" xfId="3987" xr:uid="{045D6C35-757A-4AE6-A5BD-A63F765F18AE}"/>
    <cellStyle name="20% - Accent4 5 3 3 3" xfId="6199" xr:uid="{AB15EDD4-44EF-46BC-A1FF-F1ABED09CB3A}"/>
    <cellStyle name="20% - Accent4 5 3 3 4" xfId="8370" xr:uid="{F4E03474-1697-4EA8-B8F1-524314293665}"/>
    <cellStyle name="20% - Accent4 5 3 4" xfId="2919" xr:uid="{CBC2918C-D29E-4B17-8783-9E4B94CC75EE}"/>
    <cellStyle name="20% - Accent4 5 3 5" xfId="5132" xr:uid="{A1225F12-1147-4037-972A-49FBBE3B7391}"/>
    <cellStyle name="20% - Accent4 5 3 6" xfId="7303" xr:uid="{04EFF9F7-BEB0-4230-8233-509CFE70288F}"/>
    <cellStyle name="20% - Accent4 5 4" xfId="762" xr:uid="{D67956CA-9A33-4DD6-968F-67AE1A54AABB}"/>
    <cellStyle name="20% - Accent4 5 4 2" xfId="1831" xr:uid="{7A1E5284-9688-40A5-85A4-8247FF1CE56C}"/>
    <cellStyle name="20% - Accent4 5 4 2 2" xfId="4239" xr:uid="{B31ADD29-807C-4F7C-A2AC-B1BDA74F48CD}"/>
    <cellStyle name="20% - Accent4 5 4 2 3" xfId="6451" xr:uid="{E1300DBE-62E3-47C5-A52A-4A4742123552}"/>
    <cellStyle name="20% - Accent4 5 4 2 4" xfId="8622" xr:uid="{E6278F83-8670-428A-8769-066915EA0B21}"/>
    <cellStyle name="20% - Accent4 5 4 3" xfId="3171" xr:uid="{3B7B45CC-CABB-4EF4-B791-681987D5BF48}"/>
    <cellStyle name="20% - Accent4 5 4 4" xfId="5384" xr:uid="{E3169911-CD41-4770-8568-EBBE461C52B5}"/>
    <cellStyle name="20% - Accent4 5 4 5" xfId="7555" xr:uid="{AB21C702-1741-4D87-BFD0-35EC63BE78B8}"/>
    <cellStyle name="20% - Accent4 5 5" xfId="1326" xr:uid="{F78301A3-49F5-4BC9-AB72-1600A06DBBF1}"/>
    <cellStyle name="20% - Accent4 5 5 2" xfId="3734" xr:uid="{3174CDFD-F3EE-41B7-9490-60FD53CAD580}"/>
    <cellStyle name="20% - Accent4 5 5 3" xfId="5946" xr:uid="{2D516AC0-E5DA-43B1-95B7-BEB430D5491A}"/>
    <cellStyle name="20% - Accent4 5 5 4" xfId="8117" xr:uid="{F92EA82D-D08C-4706-B9F5-21E20A346B97}"/>
    <cellStyle name="20% - Accent4 5 6" xfId="2668" xr:uid="{29703076-BB36-4E54-9AB9-B1BA51BBB839}"/>
    <cellStyle name="20% - Accent4 5 7" xfId="4882" xr:uid="{1087D08B-102B-4CA0-A269-1547DB9D84D3}"/>
    <cellStyle name="20% - Accent4 5 8" xfId="7053" xr:uid="{633C7191-5792-4F22-863C-FE2288711759}"/>
    <cellStyle name="20% - Accent4 6" xfId="264" xr:uid="{644861BA-65D4-40C8-ABCF-A554091BC45D}"/>
    <cellStyle name="20% - Accent4 6 2" xfId="379" xr:uid="{6DEF4590-74B7-4149-99BA-2FAA39D9F2A2}"/>
    <cellStyle name="20% - Accent4 6 2 2" xfId="635" xr:uid="{8E3A96E9-53EB-40BD-9418-2D105B88E4A4}"/>
    <cellStyle name="20% - Accent4 6 2 2 2" xfId="1142" xr:uid="{53BC5CD2-B6AE-4504-AF39-5C351C1E54C7}"/>
    <cellStyle name="20% - Accent4 6 2 2 2 2" xfId="2210" xr:uid="{610DFC2F-D5E8-4D59-8673-A05AEFFABED4}"/>
    <cellStyle name="20% - Accent4 6 2 2 2 2 2" xfId="4618" xr:uid="{2BEAA0B5-9511-4E69-AD47-21FA62B0CFF9}"/>
    <cellStyle name="20% - Accent4 6 2 2 2 2 3" xfId="6830" xr:uid="{FE5E05A4-865C-43DA-A0BA-33CF1178A2E1}"/>
    <cellStyle name="20% - Accent4 6 2 2 2 2 4" xfId="9001" xr:uid="{DF9ED623-929C-4D6E-B4B2-2B9CE78DD22D}"/>
    <cellStyle name="20% - Accent4 6 2 2 2 3" xfId="3551" xr:uid="{A3B4FC8F-7B5E-4853-BAA9-426692D4BDE6}"/>
    <cellStyle name="20% - Accent4 6 2 2 2 4" xfId="5763" xr:uid="{8DD93B00-A9E1-48D8-90EF-D5774A7F38E8}"/>
    <cellStyle name="20% - Accent4 6 2 2 2 5" xfId="7934" xr:uid="{59C6F763-620E-41F0-8DB4-E086412D9AC3}"/>
    <cellStyle name="20% - Accent4 6 2 2 3" xfId="1705" xr:uid="{FC56A673-36D6-4349-A8C6-CA2618C9ADE2}"/>
    <cellStyle name="20% - Accent4 6 2 2 3 2" xfId="4113" xr:uid="{723107BB-F706-45F8-845D-A4FA6672174B}"/>
    <cellStyle name="20% - Accent4 6 2 2 3 3" xfId="6325" xr:uid="{85433730-2151-4889-8610-710E9079B318}"/>
    <cellStyle name="20% - Accent4 6 2 2 3 4" xfId="8496" xr:uid="{0BEDC2CA-8A75-4383-9D7F-9A90387A0F7D}"/>
    <cellStyle name="20% - Accent4 6 2 2 4" xfId="3045" xr:uid="{C5EA51ED-58FB-46CB-82A3-46D98EE16B97}"/>
    <cellStyle name="20% - Accent4 6 2 2 5" xfId="5258" xr:uid="{76304319-1314-4F0E-A78D-6F0B222691BC}"/>
    <cellStyle name="20% - Accent4 6 2 2 6" xfId="7429" xr:uid="{CE807252-CCEE-483D-A2A5-8109C418075C}"/>
    <cellStyle name="20% - Accent4 6 2 3" xfId="888" xr:uid="{3F0FEF3F-32D4-4E5F-A0B1-EC6ADB6A81B6}"/>
    <cellStyle name="20% - Accent4 6 2 3 2" xfId="1957" xr:uid="{A9F73908-5BB1-4749-AA96-E8E089709C70}"/>
    <cellStyle name="20% - Accent4 6 2 3 2 2" xfId="4365" xr:uid="{DD231376-184C-4F39-A7C3-B9AD26784334}"/>
    <cellStyle name="20% - Accent4 6 2 3 2 3" xfId="6577" xr:uid="{7C609485-9A69-4C32-8AED-0AF003CB0C17}"/>
    <cellStyle name="20% - Accent4 6 2 3 2 4" xfId="8748" xr:uid="{7889AE10-0559-4BDB-A08B-15919DD96392}"/>
    <cellStyle name="20% - Accent4 6 2 3 3" xfId="3297" xr:uid="{AFE734FF-D76A-4D4C-8BD1-3F246DC90833}"/>
    <cellStyle name="20% - Accent4 6 2 3 4" xfId="5510" xr:uid="{1EC834D9-C74E-4194-BDFB-90331B9D5394}"/>
    <cellStyle name="20% - Accent4 6 2 3 5" xfId="7681" xr:uid="{A752AE65-AB69-4E22-A8EB-DC6ED29BC56D}"/>
    <cellStyle name="20% - Accent4 6 2 4" xfId="1452" xr:uid="{AA375633-FE6D-4246-AACF-A8F2F001A104}"/>
    <cellStyle name="20% - Accent4 6 2 4 2" xfId="3860" xr:uid="{31F11AAE-F932-4542-9290-0AF664C50A20}"/>
    <cellStyle name="20% - Accent4 6 2 4 3" xfId="6072" xr:uid="{994E575C-A4C5-4C12-9FC2-B9F297B20B93}"/>
    <cellStyle name="20% - Accent4 6 2 4 4" xfId="8243" xr:uid="{24C33230-E247-475F-A3CE-0288D007A249}"/>
    <cellStyle name="20% - Accent4 6 2 5" xfId="2792" xr:uid="{D5EE5DB2-8E0C-4DC5-B994-1541461E9828}"/>
    <cellStyle name="20% - Accent4 6 2 6" xfId="5005" xr:uid="{FD64D8AF-25B6-4901-BE76-9B970628D868}"/>
    <cellStyle name="20% - Accent4 6 2 7" xfId="7176" xr:uid="{D1C54C59-0CF0-487E-9415-305DF4598211}"/>
    <cellStyle name="20% - Accent4 6 3" xfId="523" xr:uid="{F03BFB82-F188-48B4-B8F3-52936B661B18}"/>
    <cellStyle name="20% - Accent4 6 3 2" xfId="1030" xr:uid="{33646FCA-C965-4D3C-9287-5F21E76D38D1}"/>
    <cellStyle name="20% - Accent4 6 3 2 2" xfId="2098" xr:uid="{C6732103-DA8A-4EEC-A511-90AE6C59A35E}"/>
    <cellStyle name="20% - Accent4 6 3 2 2 2" xfId="4506" xr:uid="{E69F60AF-239C-4D74-A3DD-366497DBA080}"/>
    <cellStyle name="20% - Accent4 6 3 2 2 3" xfId="6718" xr:uid="{DEF5CD37-071D-488C-9357-E56A4D0E2027}"/>
    <cellStyle name="20% - Accent4 6 3 2 2 4" xfId="8889" xr:uid="{615FA995-FCBD-4264-859B-6C27CC7C9F5E}"/>
    <cellStyle name="20% - Accent4 6 3 2 3" xfId="3439" xr:uid="{8093C135-DC84-4EAC-AD1D-51A6F8936B27}"/>
    <cellStyle name="20% - Accent4 6 3 2 4" xfId="5651" xr:uid="{F0F363F2-4E4F-4669-A448-F94339B27977}"/>
    <cellStyle name="20% - Accent4 6 3 2 5" xfId="7822" xr:uid="{E5ADCBA7-6A4D-46CE-A013-41633FAC7014}"/>
    <cellStyle name="20% - Accent4 6 3 3" xfId="1593" xr:uid="{5141A818-CBF0-484E-978F-C42B6CA32B7D}"/>
    <cellStyle name="20% - Accent4 6 3 3 2" xfId="4001" xr:uid="{DB737EA1-5BD5-4DB3-B742-2C4BDD721941}"/>
    <cellStyle name="20% - Accent4 6 3 3 3" xfId="6213" xr:uid="{A135C484-2476-4959-B889-B04AE8951FEF}"/>
    <cellStyle name="20% - Accent4 6 3 3 4" xfId="8384" xr:uid="{CEFD8330-CD4D-43C9-94CD-0226E8DC7E48}"/>
    <cellStyle name="20% - Accent4 6 3 4" xfId="2933" xr:uid="{0B598A96-2CAB-4CBC-92E1-3D4FA8431E8D}"/>
    <cellStyle name="20% - Accent4 6 3 5" xfId="5146" xr:uid="{77F0E66C-BB4C-4370-B879-233EEFBA9262}"/>
    <cellStyle name="20% - Accent4 6 3 6" xfId="7317" xr:uid="{28722975-9B4F-47DF-B6B2-E6A41548289E}"/>
    <cellStyle name="20% - Accent4 6 4" xfId="776" xr:uid="{2D4C96F1-C904-41A4-9F63-0832A2C57EE0}"/>
    <cellStyle name="20% - Accent4 6 4 2" xfId="1845" xr:uid="{78FA4FFC-B7B4-463B-BFA0-D6B76E2AE9C2}"/>
    <cellStyle name="20% - Accent4 6 4 2 2" xfId="4253" xr:uid="{A837441C-370B-40E9-B782-74A799103FAE}"/>
    <cellStyle name="20% - Accent4 6 4 2 3" xfId="6465" xr:uid="{5F19DF9F-BD8B-4A11-A0BD-919903689EC9}"/>
    <cellStyle name="20% - Accent4 6 4 2 4" xfId="8636" xr:uid="{4BE121BA-0B67-4E07-9BF7-C6D5C3928BC5}"/>
    <cellStyle name="20% - Accent4 6 4 3" xfId="3185" xr:uid="{26A4AB6A-DAAD-4D88-A2F7-2208AE49AFA8}"/>
    <cellStyle name="20% - Accent4 6 4 4" xfId="5398" xr:uid="{BCB42FEE-C52D-44F7-B456-C2247F095184}"/>
    <cellStyle name="20% - Accent4 6 4 5" xfId="7569" xr:uid="{BCBBE863-F907-4C14-95DC-EA6A9C3A9856}"/>
    <cellStyle name="20% - Accent4 6 5" xfId="1340" xr:uid="{BA3222C1-340E-476A-8B62-EB5D612D6143}"/>
    <cellStyle name="20% - Accent4 6 5 2" xfId="3748" xr:uid="{BFCA751F-7189-4CCF-AECF-401C32571E78}"/>
    <cellStyle name="20% - Accent4 6 5 3" xfId="5960" xr:uid="{24304642-7399-4FBD-AF95-E4EE17EDA90A}"/>
    <cellStyle name="20% - Accent4 6 5 4" xfId="8131" xr:uid="{0D1E4480-51BC-4239-A60E-5368B625C725}"/>
    <cellStyle name="20% - Accent4 6 6" xfId="2682" xr:uid="{E374BD14-61E8-440A-B076-E0EB6A5BEF64}"/>
    <cellStyle name="20% - Accent4 6 7" xfId="4896" xr:uid="{3443ADE7-63D9-4412-8586-3137DD9F01D4}"/>
    <cellStyle name="20% - Accent4 6 8" xfId="7067" xr:uid="{1458D3E4-DD0A-4363-9F8F-38D2DDCB8D13}"/>
    <cellStyle name="20% - Accent4 7" xfId="278" xr:uid="{E0F90D8B-790C-436B-A107-2256AEBCEDB3}"/>
    <cellStyle name="20% - Accent4 7 2" xfId="393" xr:uid="{D84B17D9-4A97-4F94-AD87-0E0401C44804}"/>
    <cellStyle name="20% - Accent4 7 2 2" xfId="649" xr:uid="{4D8CBF77-3293-420B-9437-BEB8D13BACAD}"/>
    <cellStyle name="20% - Accent4 7 2 2 2" xfId="1156" xr:uid="{2F45FB97-B494-41E7-B6E7-0E2F0ADB16DA}"/>
    <cellStyle name="20% - Accent4 7 2 2 2 2" xfId="2224" xr:uid="{8AB94C29-F197-4C6F-BFEA-151F1A59BA4F}"/>
    <cellStyle name="20% - Accent4 7 2 2 2 2 2" xfId="4632" xr:uid="{4A1CE99F-8F24-4177-97B1-5679897FBE2E}"/>
    <cellStyle name="20% - Accent4 7 2 2 2 2 3" xfId="6844" xr:uid="{023285C3-2D8A-4035-ACF7-4E72E586E060}"/>
    <cellStyle name="20% - Accent4 7 2 2 2 2 4" xfId="9015" xr:uid="{C828642D-FA44-469F-96B5-2299EE0F22B0}"/>
    <cellStyle name="20% - Accent4 7 2 2 2 3" xfId="3565" xr:uid="{36C7E5C4-A2CF-44F8-8995-D1299CAC378C}"/>
    <cellStyle name="20% - Accent4 7 2 2 2 4" xfId="5777" xr:uid="{551737F6-C43A-4261-8ACF-7DE13D0C4B96}"/>
    <cellStyle name="20% - Accent4 7 2 2 2 5" xfId="7948" xr:uid="{B3D1226B-0323-4E03-AD57-44007FE04EC6}"/>
    <cellStyle name="20% - Accent4 7 2 2 3" xfId="1719" xr:uid="{022E4DA1-AD3F-4028-9847-D19A46E8BDDF}"/>
    <cellStyle name="20% - Accent4 7 2 2 3 2" xfId="4127" xr:uid="{CDEC125F-F13C-4E55-9234-8AC6BDC2B499}"/>
    <cellStyle name="20% - Accent4 7 2 2 3 3" xfId="6339" xr:uid="{ECDFAAE5-1AD3-49CB-8332-CCF81616A724}"/>
    <cellStyle name="20% - Accent4 7 2 2 3 4" xfId="8510" xr:uid="{21A86EBB-FEC4-4B7A-A87B-A0B0C8DDC419}"/>
    <cellStyle name="20% - Accent4 7 2 2 4" xfId="3059" xr:uid="{BDA1E20D-C50F-4156-99E5-337058C8385E}"/>
    <cellStyle name="20% - Accent4 7 2 2 5" xfId="5272" xr:uid="{FF052F95-A831-4FD7-8F58-328175FDC845}"/>
    <cellStyle name="20% - Accent4 7 2 2 6" xfId="7443" xr:uid="{78F623FC-3D71-4E5B-A25E-3733BA08C30F}"/>
    <cellStyle name="20% - Accent4 7 2 3" xfId="902" xr:uid="{9ED5AF54-1F64-469F-AF28-5A4CBF959AD4}"/>
    <cellStyle name="20% - Accent4 7 2 3 2" xfId="1971" xr:uid="{6C86F3C9-F688-487E-880D-05315AD9F1E6}"/>
    <cellStyle name="20% - Accent4 7 2 3 2 2" xfId="4379" xr:uid="{6D42C995-D82A-481A-82C9-0D0610BEAEEE}"/>
    <cellStyle name="20% - Accent4 7 2 3 2 3" xfId="6591" xr:uid="{7B7D3FD3-F17B-4E82-9A25-DCC54F4AE9AF}"/>
    <cellStyle name="20% - Accent4 7 2 3 2 4" xfId="8762" xr:uid="{84B68610-BC53-494B-AB24-E75ED2A0E11D}"/>
    <cellStyle name="20% - Accent4 7 2 3 3" xfId="3311" xr:uid="{3FC736AF-7E84-487E-9EBD-732E93C0420B}"/>
    <cellStyle name="20% - Accent4 7 2 3 4" xfId="5524" xr:uid="{70CA43BE-631C-41E0-A8B7-B4AA618A3EBF}"/>
    <cellStyle name="20% - Accent4 7 2 3 5" xfId="7695" xr:uid="{4706D5A2-C938-410A-BEA3-C4FA73AA3E00}"/>
    <cellStyle name="20% - Accent4 7 2 4" xfId="1466" xr:uid="{CD7C2B2A-5454-4A1A-8724-6D7D866E4886}"/>
    <cellStyle name="20% - Accent4 7 2 4 2" xfId="3874" xr:uid="{DCC187E6-9F8D-4F8D-A1BD-9A4AAA8AEE90}"/>
    <cellStyle name="20% - Accent4 7 2 4 3" xfId="6086" xr:uid="{579C89E2-0071-421A-84B8-FA9F0DEEC6EF}"/>
    <cellStyle name="20% - Accent4 7 2 4 4" xfId="8257" xr:uid="{1BB3537A-ECBA-4F7C-8B4D-7C19F5FEEE5F}"/>
    <cellStyle name="20% - Accent4 7 2 5" xfId="2806" xr:uid="{A1F0C639-53CD-4AFD-96E1-0FBF4681EB77}"/>
    <cellStyle name="20% - Accent4 7 2 6" xfId="5019" xr:uid="{B319E472-3B90-4FB5-A25C-C6D81352A228}"/>
    <cellStyle name="20% - Accent4 7 2 7" xfId="7190" xr:uid="{02F1464F-9293-4235-ABD0-CC241FCD3FF3}"/>
    <cellStyle name="20% - Accent4 7 3" xfId="537" xr:uid="{C29B05BA-B9FD-4B26-A3DF-4B30D4E41879}"/>
    <cellStyle name="20% - Accent4 7 3 2" xfId="1044" xr:uid="{A426F330-A5D1-44A2-AE5C-7A7AEE14DF81}"/>
    <cellStyle name="20% - Accent4 7 3 2 2" xfId="2112" xr:uid="{A976A0FC-4A06-423F-9ABD-059030BCBE3D}"/>
    <cellStyle name="20% - Accent4 7 3 2 2 2" xfId="4520" xr:uid="{3548E919-1705-480F-AB42-90B68A7E8181}"/>
    <cellStyle name="20% - Accent4 7 3 2 2 3" xfId="6732" xr:uid="{7CAFFA75-7FD3-404C-A26D-F6BA9AD2E7AB}"/>
    <cellStyle name="20% - Accent4 7 3 2 2 4" xfId="8903" xr:uid="{A8B8DDA2-34D1-47BE-A114-9015E0B7D871}"/>
    <cellStyle name="20% - Accent4 7 3 2 3" xfId="3453" xr:uid="{1E3B33F8-4C5E-4C2E-B91B-36A6328B8524}"/>
    <cellStyle name="20% - Accent4 7 3 2 4" xfId="5665" xr:uid="{20D53C6A-A7B3-45BF-8A7A-7BDCEC31F2BE}"/>
    <cellStyle name="20% - Accent4 7 3 2 5" xfId="7836" xr:uid="{8F6D92A0-79C6-4781-BD39-2E22A20B86CB}"/>
    <cellStyle name="20% - Accent4 7 3 3" xfId="1607" xr:uid="{D0C3F9B3-BDEC-499A-93BB-96A67794949E}"/>
    <cellStyle name="20% - Accent4 7 3 3 2" xfId="4015" xr:uid="{2C34287E-E64B-4025-98A3-F3E56B9BB964}"/>
    <cellStyle name="20% - Accent4 7 3 3 3" xfId="6227" xr:uid="{EABE8FD1-C495-4710-AC0E-73E770AB9526}"/>
    <cellStyle name="20% - Accent4 7 3 3 4" xfId="8398" xr:uid="{517B88E4-FD42-48D1-8CD6-3C43A61F5233}"/>
    <cellStyle name="20% - Accent4 7 3 4" xfId="2947" xr:uid="{1A572495-0962-4693-849F-8D9AA53D1580}"/>
    <cellStyle name="20% - Accent4 7 3 5" xfId="5160" xr:uid="{3399B514-779D-48AC-BE6D-2FFBEE2B74A8}"/>
    <cellStyle name="20% - Accent4 7 3 6" xfId="7331" xr:uid="{AF72E3AA-119D-4CA3-B650-D16DB2DC8C0A}"/>
    <cellStyle name="20% - Accent4 7 4" xfId="790" xr:uid="{9B576FB7-7A56-4C94-9B80-7675B14D9A33}"/>
    <cellStyle name="20% - Accent4 7 4 2" xfId="1859" xr:uid="{156FBA35-9C4A-404E-9254-493C2BF80AB7}"/>
    <cellStyle name="20% - Accent4 7 4 2 2" xfId="4267" xr:uid="{FAD0864D-C22B-417A-A93A-5B8B63343B24}"/>
    <cellStyle name="20% - Accent4 7 4 2 3" xfId="6479" xr:uid="{69B6AC30-8FC7-4CF9-B650-2D5D3C6BD23F}"/>
    <cellStyle name="20% - Accent4 7 4 2 4" xfId="8650" xr:uid="{A4E7087F-7FD8-4B0C-8E9E-A3A232162DD7}"/>
    <cellStyle name="20% - Accent4 7 4 3" xfId="3199" xr:uid="{50FA5A0B-026E-4E0B-889C-6977F466DEA6}"/>
    <cellStyle name="20% - Accent4 7 4 4" xfId="5412" xr:uid="{82295772-326A-4E4D-94B2-155CECC53932}"/>
    <cellStyle name="20% - Accent4 7 4 5" xfId="7583" xr:uid="{9EF6FD4E-84F4-4145-86EE-15FF04CDE3C3}"/>
    <cellStyle name="20% - Accent4 7 5" xfId="1354" xr:uid="{D3625204-D526-47AB-A9CE-CA50FC076C48}"/>
    <cellStyle name="20% - Accent4 7 5 2" xfId="3762" xr:uid="{BBFF3266-4FCE-4FE4-ACEB-9A8DF41BD11F}"/>
    <cellStyle name="20% - Accent4 7 5 3" xfId="5974" xr:uid="{768CF230-8A97-4C91-B8D6-3EA09CF256A1}"/>
    <cellStyle name="20% - Accent4 7 5 4" xfId="8145" xr:uid="{3D5C3036-F62E-41D7-81FF-6FED855D7EAD}"/>
    <cellStyle name="20% - Accent4 7 6" xfId="2696" xr:uid="{F55D3965-66E7-49A3-BFE6-18D8493E7742}"/>
    <cellStyle name="20% - Accent4 7 7" xfId="4910" xr:uid="{288B43DF-AD43-42B0-8835-54DEDE28B29E}"/>
    <cellStyle name="20% - Accent4 7 8" xfId="7081" xr:uid="{0E641A24-615F-457D-844C-8D07DF8E2661}"/>
    <cellStyle name="20% - Accent4 8" xfId="292" xr:uid="{361E288F-F893-4015-AA0C-D10397B9EF58}"/>
    <cellStyle name="20% - Accent4 8 2" xfId="407" xr:uid="{CA4215C7-FEE9-4EC6-976A-4D1908852CF4}"/>
    <cellStyle name="20% - Accent4 8 2 2" xfId="663" xr:uid="{33C7520C-7644-4BE8-9CAE-1ECA729EF8A7}"/>
    <cellStyle name="20% - Accent4 8 2 2 2" xfId="1170" xr:uid="{55E4703A-2135-4E24-AD20-1FA4B4D1703C}"/>
    <cellStyle name="20% - Accent4 8 2 2 2 2" xfId="2238" xr:uid="{38837A01-9A55-40EB-ADAB-D92E4E890C23}"/>
    <cellStyle name="20% - Accent4 8 2 2 2 2 2" xfId="4646" xr:uid="{33679FA4-3FD0-441D-AF32-2F9B65E23C5C}"/>
    <cellStyle name="20% - Accent4 8 2 2 2 2 3" xfId="6858" xr:uid="{AC99D1F9-D896-4A21-99EC-B3642F393461}"/>
    <cellStyle name="20% - Accent4 8 2 2 2 2 4" xfId="9029" xr:uid="{459D8485-EE3F-42E6-B0F0-7121C7803213}"/>
    <cellStyle name="20% - Accent4 8 2 2 2 3" xfId="3579" xr:uid="{AF62E707-EF1F-4FA4-B8A6-5884C2DA875F}"/>
    <cellStyle name="20% - Accent4 8 2 2 2 4" xfId="5791" xr:uid="{AE24BC39-4F19-46CD-8309-5064E68A23F2}"/>
    <cellStyle name="20% - Accent4 8 2 2 2 5" xfId="7962" xr:uid="{D8107307-7C0C-4BE6-8656-61D26A1CBEBC}"/>
    <cellStyle name="20% - Accent4 8 2 2 3" xfId="1733" xr:uid="{41A25A02-A8E8-478F-AFC3-B002A9E26A86}"/>
    <cellStyle name="20% - Accent4 8 2 2 3 2" xfId="4141" xr:uid="{4E26D1D9-6F88-403A-A168-86AB09712F74}"/>
    <cellStyle name="20% - Accent4 8 2 2 3 3" xfId="6353" xr:uid="{8C2E0F65-3EEF-4D33-96DE-B46C3FA7188F}"/>
    <cellStyle name="20% - Accent4 8 2 2 3 4" xfId="8524" xr:uid="{DA726EEB-8A4F-4C81-9FD0-0B9180B659CD}"/>
    <cellStyle name="20% - Accent4 8 2 2 4" xfId="3073" xr:uid="{14694A97-B147-4967-88A8-83C9F5285D7E}"/>
    <cellStyle name="20% - Accent4 8 2 2 5" xfId="5286" xr:uid="{92D8DFD0-9433-44CD-9DC1-5F05A10093EE}"/>
    <cellStyle name="20% - Accent4 8 2 2 6" xfId="7457" xr:uid="{4FD74321-2D83-40A7-BE65-84D55F52D613}"/>
    <cellStyle name="20% - Accent4 8 2 3" xfId="916" xr:uid="{E07B25BA-B76B-4584-A375-015998EBFAD0}"/>
    <cellStyle name="20% - Accent4 8 2 3 2" xfId="1985" xr:uid="{334AF9FD-4595-4490-8A8A-6118A5AE38FF}"/>
    <cellStyle name="20% - Accent4 8 2 3 2 2" xfId="4393" xr:uid="{D3671124-9D49-4A71-9EE4-074908CA1D64}"/>
    <cellStyle name="20% - Accent4 8 2 3 2 3" xfId="6605" xr:uid="{40F6136B-93E0-44E9-A1FB-A58E7762385E}"/>
    <cellStyle name="20% - Accent4 8 2 3 2 4" xfId="8776" xr:uid="{BB5EE867-19B2-493C-BFAF-4ECEFCFA920E}"/>
    <cellStyle name="20% - Accent4 8 2 3 3" xfId="3325" xr:uid="{07162808-C338-4CEF-8FF5-9C917B1A0C00}"/>
    <cellStyle name="20% - Accent4 8 2 3 4" xfId="5538" xr:uid="{09F24F90-E048-4F3A-B3D7-98D19FDB67EB}"/>
    <cellStyle name="20% - Accent4 8 2 3 5" xfId="7709" xr:uid="{E0DCBD67-4395-44E5-97E2-AD903E36D254}"/>
    <cellStyle name="20% - Accent4 8 2 4" xfId="1480" xr:uid="{D67C74B1-20AA-46D6-B9B3-EF88988D2B41}"/>
    <cellStyle name="20% - Accent4 8 2 4 2" xfId="3888" xr:uid="{41FE39C4-7B93-4F21-851A-72EF6FA5DA52}"/>
    <cellStyle name="20% - Accent4 8 2 4 3" xfId="6100" xr:uid="{1AF587FF-C47F-42A3-BE73-C417B77E9FCE}"/>
    <cellStyle name="20% - Accent4 8 2 4 4" xfId="8271" xr:uid="{FCC4A01F-88E1-4511-B53B-3F9EF2D39016}"/>
    <cellStyle name="20% - Accent4 8 2 5" xfId="2820" xr:uid="{A2B06193-5AA5-4BFA-97A1-51102C208141}"/>
    <cellStyle name="20% - Accent4 8 2 6" xfId="5033" xr:uid="{2361B265-5031-4A9C-878F-A618942EBED2}"/>
    <cellStyle name="20% - Accent4 8 2 7" xfId="7204" xr:uid="{8F16DF46-CE3F-4E03-BCEF-A92973988DFC}"/>
    <cellStyle name="20% - Accent4 8 3" xfId="551" xr:uid="{518CF39F-BA16-41EB-AAC8-7FB285D1B7F5}"/>
    <cellStyle name="20% - Accent4 8 3 2" xfId="1058" xr:uid="{081C4CDA-7EE8-4228-88E4-37C464845046}"/>
    <cellStyle name="20% - Accent4 8 3 2 2" xfId="2126" xr:uid="{B253CA46-24D3-48A9-B4FF-B71EC52A472E}"/>
    <cellStyle name="20% - Accent4 8 3 2 2 2" xfId="4534" xr:uid="{39B7B9B2-1091-438B-8B28-28F4EB3F70A0}"/>
    <cellStyle name="20% - Accent4 8 3 2 2 3" xfId="6746" xr:uid="{13A56398-60A6-44DF-9BF6-067FE8162027}"/>
    <cellStyle name="20% - Accent4 8 3 2 2 4" xfId="8917" xr:uid="{C20D6E8F-CEA8-4B07-AC05-AFE14B1FAE31}"/>
    <cellStyle name="20% - Accent4 8 3 2 3" xfId="3467" xr:uid="{DC2CF685-73D9-4056-9091-C91D70DB98ED}"/>
    <cellStyle name="20% - Accent4 8 3 2 4" xfId="5679" xr:uid="{9835E822-E50B-461D-9609-D4747F8EE88F}"/>
    <cellStyle name="20% - Accent4 8 3 2 5" xfId="7850" xr:uid="{984F21E7-F750-4727-B519-7E761DBAC73D}"/>
    <cellStyle name="20% - Accent4 8 3 3" xfId="1621" xr:uid="{D666789F-D06B-4FCA-8326-ECD368C15967}"/>
    <cellStyle name="20% - Accent4 8 3 3 2" xfId="4029" xr:uid="{A759A02D-6F18-4678-A5C3-719D585DAF8A}"/>
    <cellStyle name="20% - Accent4 8 3 3 3" xfId="6241" xr:uid="{D1BA39E8-C300-48BB-A918-F0B23D4265E7}"/>
    <cellStyle name="20% - Accent4 8 3 3 4" xfId="8412" xr:uid="{8CDD1839-CA11-4F4E-9EB3-B7878838F261}"/>
    <cellStyle name="20% - Accent4 8 3 4" xfId="2961" xr:uid="{1F8B3748-225B-448B-B18F-0D8EF5D9969C}"/>
    <cellStyle name="20% - Accent4 8 3 5" xfId="5174" xr:uid="{CE8EC5CE-EF70-4437-AF49-EBBE006D2E3D}"/>
    <cellStyle name="20% - Accent4 8 3 6" xfId="7345" xr:uid="{74EF28A3-F12E-4079-A9C3-C1EC1C2A9857}"/>
    <cellStyle name="20% - Accent4 8 4" xfId="804" xr:uid="{5A2C31D1-2B95-4CED-B58F-EA76BBBEC54E}"/>
    <cellStyle name="20% - Accent4 8 4 2" xfId="1873" xr:uid="{92F1ECE0-4192-409C-A109-CD59F6C7EB46}"/>
    <cellStyle name="20% - Accent4 8 4 2 2" xfId="4281" xr:uid="{913BF6A2-6381-4874-B12B-66ABE1B28D72}"/>
    <cellStyle name="20% - Accent4 8 4 2 3" xfId="6493" xr:uid="{235B2FFB-CBD2-4C24-BD7F-18506025E20F}"/>
    <cellStyle name="20% - Accent4 8 4 2 4" xfId="8664" xr:uid="{3779757B-B24B-42A1-BCAE-E846694790C9}"/>
    <cellStyle name="20% - Accent4 8 4 3" xfId="3213" xr:uid="{D86D58FA-9097-4CC9-AFAA-849CE09EDC01}"/>
    <cellStyle name="20% - Accent4 8 4 4" xfId="5426" xr:uid="{ACC00A64-D013-4558-8C2B-C0C3913C97C5}"/>
    <cellStyle name="20% - Accent4 8 4 5" xfId="7597" xr:uid="{790D3232-F57D-4EEC-A556-76CF373EBE89}"/>
    <cellStyle name="20% - Accent4 8 5" xfId="1368" xr:uid="{30B60D09-9132-4F60-9DB5-308CB4472A15}"/>
    <cellStyle name="20% - Accent4 8 5 2" xfId="3776" xr:uid="{7E032030-6C47-48CC-9CFE-9F15068B91D7}"/>
    <cellStyle name="20% - Accent4 8 5 3" xfId="5988" xr:uid="{A275F4F4-DAC4-4823-A91C-F6888E4EE871}"/>
    <cellStyle name="20% - Accent4 8 5 4" xfId="8159" xr:uid="{592095C0-EC6A-4270-8C58-3995A3B64854}"/>
    <cellStyle name="20% - Accent4 8 6" xfId="2710" xr:uid="{9ACD4E87-47DC-41AB-A62A-23746FCFF814}"/>
    <cellStyle name="20% - Accent4 8 7" xfId="4924" xr:uid="{A9574DF2-A9C2-41B4-8132-3F777277143E}"/>
    <cellStyle name="20% - Accent4 8 8" xfId="7095" xr:uid="{93638CB9-3479-4A9A-AA91-62869EB1065A}"/>
    <cellStyle name="20% - Accent4 9" xfId="306" xr:uid="{3507D759-02A8-44BB-8B19-C981C934B5EF}"/>
    <cellStyle name="20% - Accent4 9 2" xfId="565" xr:uid="{1B4511F1-F156-434C-9308-CD6A93190218}"/>
    <cellStyle name="20% - Accent4 9 2 2" xfId="1072" xr:uid="{59AF327C-5C4D-4539-A9C8-C522A90E421D}"/>
    <cellStyle name="20% - Accent4 9 2 2 2" xfId="2140" xr:uid="{D619E14F-0D73-4E5B-8FF6-80C91742C3F1}"/>
    <cellStyle name="20% - Accent4 9 2 2 2 2" xfId="4548" xr:uid="{9B87FE88-23EA-4FAA-BE53-376624B86780}"/>
    <cellStyle name="20% - Accent4 9 2 2 2 3" xfId="6760" xr:uid="{FE79735D-869B-4E0F-804A-63B38010813E}"/>
    <cellStyle name="20% - Accent4 9 2 2 2 4" xfId="8931" xr:uid="{4835B0E6-6016-4DD5-A783-1C3CBA22C268}"/>
    <cellStyle name="20% - Accent4 9 2 2 3" xfId="3481" xr:uid="{09DB2E52-A25C-48D3-8292-DFD089C2024B}"/>
    <cellStyle name="20% - Accent4 9 2 2 4" xfId="5693" xr:uid="{F96CA66B-C2E3-4CB6-9E8B-BF7562926566}"/>
    <cellStyle name="20% - Accent4 9 2 2 5" xfId="7864" xr:uid="{F333CF57-ECCD-44CC-B667-037067373CE9}"/>
    <cellStyle name="20% - Accent4 9 2 3" xfId="1635" xr:uid="{57BC565E-3333-4B23-A159-03D9FECD88AC}"/>
    <cellStyle name="20% - Accent4 9 2 3 2" xfId="4043" xr:uid="{643CE443-2367-445D-8C43-3BD1E557B47F}"/>
    <cellStyle name="20% - Accent4 9 2 3 3" xfId="6255" xr:uid="{2E3F90C9-9382-4EA2-B3E6-A202622A308D}"/>
    <cellStyle name="20% - Accent4 9 2 3 4" xfId="8426" xr:uid="{8813AEC0-31FA-4103-BB0F-71DA4FEBF6FC}"/>
    <cellStyle name="20% - Accent4 9 2 4" xfId="2975" xr:uid="{E858531B-8B91-4BD2-B4C8-52C33CB29FA9}"/>
    <cellStyle name="20% - Accent4 9 2 5" xfId="5188" xr:uid="{59E575F9-75EC-413A-9EFF-E0DC3543C219}"/>
    <cellStyle name="20% - Accent4 9 2 6" xfId="7359" xr:uid="{6B7BB1F3-CF5A-48E9-8D26-8A7C29FB860E}"/>
    <cellStyle name="20% - Accent4 9 3" xfId="818" xr:uid="{649120EB-E5A3-4AE9-A4E1-688D582C2C0D}"/>
    <cellStyle name="20% - Accent4 9 3 2" xfId="1887" xr:uid="{5F25C08C-3305-4109-95F6-5AC95159A37E}"/>
    <cellStyle name="20% - Accent4 9 3 2 2" xfId="4295" xr:uid="{1D106651-2A7E-4057-B271-E5CABC5D07D2}"/>
    <cellStyle name="20% - Accent4 9 3 2 3" xfId="6507" xr:uid="{B3D58F8F-345F-49FD-9B4B-066A2AA0A8F0}"/>
    <cellStyle name="20% - Accent4 9 3 2 4" xfId="8678" xr:uid="{60B8EB0B-879E-4610-83A9-6AC7FB4039A7}"/>
    <cellStyle name="20% - Accent4 9 3 3" xfId="3227" xr:uid="{8958B29E-83E2-41BC-A6A8-2896BEDA6E5F}"/>
    <cellStyle name="20% - Accent4 9 3 4" xfId="5440" xr:uid="{1803328C-30BF-4C4B-BA65-D61322C975E7}"/>
    <cellStyle name="20% - Accent4 9 3 5" xfId="7611" xr:uid="{5E20CBA9-686F-4310-9255-DF7656A174AB}"/>
    <cellStyle name="20% - Accent4 9 4" xfId="1382" xr:uid="{B2B019DF-1741-4640-AC24-F7CFD3137830}"/>
    <cellStyle name="20% - Accent4 9 4 2" xfId="3790" xr:uid="{41F7D4B0-3BEA-4B69-B03E-DD8B8F1A6CA4}"/>
    <cellStyle name="20% - Accent4 9 4 3" xfId="6002" xr:uid="{5F486A8A-643E-4693-9748-9BF0C7308B36}"/>
    <cellStyle name="20% - Accent4 9 4 4" xfId="8173" xr:uid="{6D419F06-D850-4155-974E-A029A719D13D}"/>
    <cellStyle name="20% - Accent4 9 5" xfId="2724" xr:uid="{487E64A0-2E5C-483F-B225-314C5DE9A0DC}"/>
    <cellStyle name="20% - Accent4 9 6" xfId="4938" xr:uid="{8B3E3BA4-B9DB-4648-BD19-C21E25796879}"/>
    <cellStyle name="20% - Accent4 9 7" xfId="7109" xr:uid="{F0FBC347-8788-4752-8540-FA60C959FACA}"/>
    <cellStyle name="20% - Accent5 10" xfId="423" xr:uid="{79AB6C6E-8B9E-44B7-ADE1-D7CE2643DF5D}"/>
    <cellStyle name="20% - Accent5 10 2" xfId="679" xr:uid="{0649C160-926B-4BEA-B4C1-D4B301076C60}"/>
    <cellStyle name="20% - Accent5 10 2 2" xfId="1186" xr:uid="{816C7AC9-92FC-4B3F-99DD-04393805CC58}"/>
    <cellStyle name="20% - Accent5 10 2 2 2" xfId="2254" xr:uid="{1361345A-99F9-4F20-BC23-EBB84F8D6299}"/>
    <cellStyle name="20% - Accent5 10 2 2 2 2" xfId="4662" xr:uid="{12D52484-6E61-44C2-BD58-B851A4AB8CB2}"/>
    <cellStyle name="20% - Accent5 10 2 2 2 3" xfId="6874" xr:uid="{2C14D32F-3D3C-471D-94F1-1B8BF436B7BC}"/>
    <cellStyle name="20% - Accent5 10 2 2 2 4" xfId="9045" xr:uid="{09C80E62-E47B-41F4-99CD-68D53E740EED}"/>
    <cellStyle name="20% - Accent5 10 2 2 3" xfId="3595" xr:uid="{E3F94285-3178-4625-ADE5-33B5ED04F334}"/>
    <cellStyle name="20% - Accent5 10 2 2 4" xfId="5807" xr:uid="{8A0746D1-6C13-4900-9AD3-247107031D8A}"/>
    <cellStyle name="20% - Accent5 10 2 2 5" xfId="7978" xr:uid="{9ABA880D-B358-491E-A647-13A3707F67C3}"/>
    <cellStyle name="20% - Accent5 10 2 3" xfId="1749" xr:uid="{35FAA9FF-A4A4-4BEB-8ED2-B969F660F361}"/>
    <cellStyle name="20% - Accent5 10 2 3 2" xfId="4157" xr:uid="{9846312D-8555-43A3-A671-1E7A651B2059}"/>
    <cellStyle name="20% - Accent5 10 2 3 3" xfId="6369" xr:uid="{465AF243-E330-425A-A1E1-4F5C61546213}"/>
    <cellStyle name="20% - Accent5 10 2 3 4" xfId="8540" xr:uid="{996B011F-DE84-4255-AE91-193211CCEB9A}"/>
    <cellStyle name="20% - Accent5 10 2 4" xfId="3089" xr:uid="{1F5B8E6E-0D87-407F-96D4-01E31E6B8442}"/>
    <cellStyle name="20% - Accent5 10 2 5" xfId="5302" xr:uid="{E7270150-C650-4E5E-A4D2-5225BE093E65}"/>
    <cellStyle name="20% - Accent5 10 2 6" xfId="7473" xr:uid="{C6285CA7-C4FC-4766-A08B-4177050CC35F}"/>
    <cellStyle name="20% - Accent5 10 3" xfId="932" xr:uid="{BC128BB0-8B62-4EE2-A979-42F7D9ECB263}"/>
    <cellStyle name="20% - Accent5 10 3 2" xfId="2001" xr:uid="{10BF35F6-F3B0-4C0A-85F9-324AD4FDF728}"/>
    <cellStyle name="20% - Accent5 10 3 2 2" xfId="4409" xr:uid="{04AFB01D-9EA6-4869-B420-0F173495CE27}"/>
    <cellStyle name="20% - Accent5 10 3 2 3" xfId="6621" xr:uid="{6043BE51-A9B2-4F61-A283-928FCB9F85BF}"/>
    <cellStyle name="20% - Accent5 10 3 2 4" xfId="8792" xr:uid="{16ED5CB5-53BA-4CC6-98B2-E7E8BC7CFE0B}"/>
    <cellStyle name="20% - Accent5 10 3 3" xfId="3341" xr:uid="{44F5B2C0-C5CE-4BF6-8A31-5846E967BC3F}"/>
    <cellStyle name="20% - Accent5 10 3 4" xfId="5554" xr:uid="{8FD11476-32C1-46AE-B68C-9719B5ED4508}"/>
    <cellStyle name="20% - Accent5 10 3 5" xfId="7725" xr:uid="{C42D15E5-FC9F-4A54-BB89-DF687EB1CB71}"/>
    <cellStyle name="20% - Accent5 10 4" xfId="1496" xr:uid="{A346FAB7-5E9F-4D53-9EB2-8C64721B5340}"/>
    <cellStyle name="20% - Accent5 10 4 2" xfId="3904" xr:uid="{3FFEB008-F24B-4DFE-82B9-3C351F05F04C}"/>
    <cellStyle name="20% - Accent5 10 4 3" xfId="6116" xr:uid="{51344D19-5DE0-4E22-B6C1-284CC355342E}"/>
    <cellStyle name="20% - Accent5 10 4 4" xfId="8287" xr:uid="{EB1A2532-6366-49EA-8457-D45376613EC9}"/>
    <cellStyle name="20% - Accent5 10 5" xfId="2836" xr:uid="{D641644B-0627-4431-9C5E-53DE2D629C14}"/>
    <cellStyle name="20% - Accent5 10 6" xfId="5049" xr:uid="{A0758893-F25D-46FE-9D1E-2EF51D2E0517}"/>
    <cellStyle name="20% - Accent5 10 7" xfId="7220" xr:uid="{C8A9E5F6-B5BE-456C-9CF4-B3DBC2E0D61C}"/>
    <cellStyle name="20% - Accent5 11" xfId="439" xr:uid="{67F312BE-9384-4177-A541-8E29CA3C1B2B}"/>
    <cellStyle name="20% - Accent5 11 2" xfId="694" xr:uid="{6DDD7631-318A-4A16-827D-791C8FEF78F0}"/>
    <cellStyle name="20% - Accent5 11 2 2" xfId="1201" xr:uid="{2BB2DE94-7709-435A-9688-FCB7E2D3B7BB}"/>
    <cellStyle name="20% - Accent5 11 2 2 2" xfId="2269" xr:uid="{AED8E79A-51D8-42EE-B384-01565E87F26B}"/>
    <cellStyle name="20% - Accent5 11 2 2 2 2" xfId="4677" xr:uid="{BD514E44-095B-455D-92A6-687EFD6D9B37}"/>
    <cellStyle name="20% - Accent5 11 2 2 2 3" xfId="6889" xr:uid="{B009A20D-EB22-426A-AFBD-F119A9B12E5B}"/>
    <cellStyle name="20% - Accent5 11 2 2 2 4" xfId="9060" xr:uid="{84D553D6-6A8A-475B-A95B-520CA43C31C5}"/>
    <cellStyle name="20% - Accent5 11 2 2 3" xfId="3610" xr:uid="{18985952-3251-456F-825F-C7CE7B413D55}"/>
    <cellStyle name="20% - Accent5 11 2 2 4" xfId="5822" xr:uid="{5D809C5B-1CAE-4019-B46F-5A99FC0702E4}"/>
    <cellStyle name="20% - Accent5 11 2 2 5" xfId="7993" xr:uid="{BD374DBF-3BC6-4AD4-80ED-C099D0E5ABC8}"/>
    <cellStyle name="20% - Accent5 11 2 3" xfId="1764" xr:uid="{C36C5328-C377-4820-A238-D51CE2173B88}"/>
    <cellStyle name="20% - Accent5 11 2 3 2" xfId="4172" xr:uid="{3DE79258-D88C-4483-B423-769E7FFDB09A}"/>
    <cellStyle name="20% - Accent5 11 2 3 3" xfId="6384" xr:uid="{C78CD7AE-36D8-4884-B2A8-B2826BAC1CB6}"/>
    <cellStyle name="20% - Accent5 11 2 3 4" xfId="8555" xr:uid="{EC37B63E-61D2-41D8-B1EC-77C130A497E0}"/>
    <cellStyle name="20% - Accent5 11 2 4" xfId="3104" xr:uid="{06D92DFD-26EC-469A-827C-AAC5BF864529}"/>
    <cellStyle name="20% - Accent5 11 2 5" xfId="5317" xr:uid="{2BCC458A-F5F3-4843-A7AC-323B036222AE}"/>
    <cellStyle name="20% - Accent5 11 2 6" xfId="7488" xr:uid="{35D15389-3BBC-45DA-BEB4-F9AB4214F8D6}"/>
    <cellStyle name="20% - Accent5 11 3" xfId="948" xr:uid="{8C81EA5B-83D5-44CF-93DD-9F268BF83149}"/>
    <cellStyle name="20% - Accent5 11 3 2" xfId="2016" xr:uid="{58115186-9DE9-4444-B8E1-65A45A1AA275}"/>
    <cellStyle name="20% - Accent5 11 3 2 2" xfId="4424" xr:uid="{ABDF48A5-CB0B-4E2A-9359-E58E2B2E6DCA}"/>
    <cellStyle name="20% - Accent5 11 3 2 3" xfId="6636" xr:uid="{6DD1F73E-36A5-4E48-9B0B-636AD415B7BD}"/>
    <cellStyle name="20% - Accent5 11 3 2 4" xfId="8807" xr:uid="{9B8B57B8-CE97-4B0C-B4E5-15C7D4C19577}"/>
    <cellStyle name="20% - Accent5 11 3 3" xfId="3357" xr:uid="{73ABA521-3EF8-4D8C-A431-01FB0EDCF0E5}"/>
    <cellStyle name="20% - Accent5 11 3 4" xfId="5569" xr:uid="{B33C3692-554A-4FAE-AEE0-CB4F43C25952}"/>
    <cellStyle name="20% - Accent5 11 3 5" xfId="7740" xr:uid="{BA0B05E0-9BDA-4744-AAC2-CE9C0C38FB9F}"/>
    <cellStyle name="20% - Accent5 11 4" xfId="1511" xr:uid="{D36C7A0F-1D92-4B98-B1BE-38546A3F586C}"/>
    <cellStyle name="20% - Accent5 11 4 2" xfId="3919" xr:uid="{2F997F3F-CBAA-44C3-9841-0A347C0DF80D}"/>
    <cellStyle name="20% - Accent5 11 4 3" xfId="6131" xr:uid="{BF653DED-6D2C-49FB-9FB3-7CADC70DC825}"/>
    <cellStyle name="20% - Accent5 11 4 4" xfId="8302" xr:uid="{6F822559-50A5-467B-810C-05A13D4043C5}"/>
    <cellStyle name="20% - Accent5 11 5" xfId="2851" xr:uid="{641CFCBC-DD26-4A75-9A4D-7B89CBCFB4E2}"/>
    <cellStyle name="20% - Accent5 11 6" xfId="5064" xr:uid="{A64E0BFB-1E05-4BFC-A8EE-ACB5301DE4CF}"/>
    <cellStyle name="20% - Accent5 11 7" xfId="7235" xr:uid="{76117E09-E4D6-4A40-BC24-B97FB93F6E0D}"/>
    <cellStyle name="20% - Accent5 12" xfId="454" xr:uid="{D84C06C5-A05F-4064-A703-D0FC3CA0A691}"/>
    <cellStyle name="20% - Accent5 12 2" xfId="962" xr:uid="{49178F18-3FF8-4E24-98CC-FB00BB5A918C}"/>
    <cellStyle name="20% - Accent5 12 2 2" xfId="2030" xr:uid="{FC4BCC2D-F91A-4CFD-BDFE-71C6E919709E}"/>
    <cellStyle name="20% - Accent5 12 2 2 2" xfId="4438" xr:uid="{D92FCB91-BC5D-4153-98C5-6A1CBA4D888B}"/>
    <cellStyle name="20% - Accent5 12 2 2 3" xfId="6650" xr:uid="{98C68228-51FC-4592-8635-DFD7AC37D3F4}"/>
    <cellStyle name="20% - Accent5 12 2 2 4" xfId="8821" xr:uid="{C8CCF2F8-889C-449E-85D4-FB0B637C496E}"/>
    <cellStyle name="20% - Accent5 12 2 3" xfId="3371" xr:uid="{F9524877-5763-4001-86DC-46352C562313}"/>
    <cellStyle name="20% - Accent5 12 2 4" xfId="5583" xr:uid="{14363DA9-C86A-4A25-8CBC-9493F1629865}"/>
    <cellStyle name="20% - Accent5 12 2 5" xfId="7754" xr:uid="{D355436A-A6E7-43DB-BA04-DBCA1F510B43}"/>
    <cellStyle name="20% - Accent5 12 3" xfId="1525" xr:uid="{CD9C06CE-6376-4FEE-8670-8C495C789F2E}"/>
    <cellStyle name="20% - Accent5 12 3 2" xfId="3933" xr:uid="{AB59C7BA-F868-42AE-BEFA-7568DF0B87EA}"/>
    <cellStyle name="20% - Accent5 12 3 3" xfId="6145" xr:uid="{50DF89FE-032D-4502-9FCF-FFE1EF10D68B}"/>
    <cellStyle name="20% - Accent5 12 3 4" xfId="8316" xr:uid="{CA01AF28-86D3-42D6-B567-0164E5C7C4B7}"/>
    <cellStyle name="20% - Accent5 12 4" xfId="2865" xr:uid="{1C2C2251-FE17-4F26-A54B-906D4388C7FD}"/>
    <cellStyle name="20% - Accent5 12 5" xfId="5078" xr:uid="{A6861F5D-C2FD-4246-AD4B-FD2208809DB7}"/>
    <cellStyle name="20% - Accent5 12 6" xfId="7249" xr:uid="{0BB4C0BE-7179-44FE-B9C7-524472624122}"/>
    <cellStyle name="20% - Accent5 13" xfId="707" xr:uid="{D0853B86-2E41-4F9A-B815-010C990F4E4C}"/>
    <cellStyle name="20% - Accent5 13 2" xfId="1777" xr:uid="{AD35FF24-D071-4A77-9CA1-5F893E8D6259}"/>
    <cellStyle name="20% - Accent5 13 2 2" xfId="4185" xr:uid="{3A0008E5-ABDA-4794-94D3-6E9646EA9EBA}"/>
    <cellStyle name="20% - Accent5 13 2 3" xfId="6397" xr:uid="{85520739-DB4F-4764-8B19-F8844F108882}"/>
    <cellStyle name="20% - Accent5 13 2 4" xfId="8568" xr:uid="{DBBA8374-3A91-4CE8-81B8-B7319D00B7AA}"/>
    <cellStyle name="20% - Accent5 13 3" xfId="3117" xr:uid="{899CE809-528A-4C72-8A34-33CB21ACD3B8}"/>
    <cellStyle name="20% - Accent5 13 4" xfId="5330" xr:uid="{03817523-B87D-4C04-AC81-DB6DF47A6A1E}"/>
    <cellStyle name="20% - Accent5 13 5" xfId="7501" xr:uid="{5D0FEBFD-3295-4419-AD93-541616D126AB}"/>
    <cellStyle name="20% - Accent5 14" xfId="1215" xr:uid="{14FB4923-AACB-487A-8791-E4AD1BB982E9}"/>
    <cellStyle name="20% - Accent5 14 2" xfId="2283" xr:uid="{E9C43F9E-CF16-4939-8071-56AF95D5C899}"/>
    <cellStyle name="20% - Accent5 14 2 2" xfId="4691" xr:uid="{0E8C507E-5FA4-44DE-9AA4-9C954FF4C717}"/>
    <cellStyle name="20% - Accent5 14 2 3" xfId="6903" xr:uid="{A67642C5-8321-4678-931A-6B819CB7DD9E}"/>
    <cellStyle name="20% - Accent5 14 2 4" xfId="9074" xr:uid="{6019D236-4572-4CB2-BF7A-BC3814BAD532}"/>
    <cellStyle name="20% - Accent5 14 3" xfId="3624" xr:uid="{6CFB6A40-9F18-49EC-9B76-64861DDCF17A}"/>
    <cellStyle name="20% - Accent5 14 4" xfId="5836" xr:uid="{C9A39051-C621-47D7-90C1-302EA1360C5C}"/>
    <cellStyle name="20% - Accent5 14 5" xfId="8007" xr:uid="{67C2A29C-46BF-4C81-B16F-11B33014C7EC}"/>
    <cellStyle name="20% - Accent5 15" xfId="1229" xr:uid="{DAC4C66D-2DFB-492B-8E00-5012B63CD063}"/>
    <cellStyle name="20% - Accent5 15 2" xfId="2297" xr:uid="{DFBC63B9-275A-4B6A-80D6-67E3DB797D01}"/>
    <cellStyle name="20% - Accent5 15 2 2" xfId="4705" xr:uid="{229F96A7-70D8-411C-82B7-08D12BB06977}"/>
    <cellStyle name="20% - Accent5 15 2 3" xfId="6917" xr:uid="{66ECD270-DDEA-4A3E-8426-86AAF2BA2EB6}"/>
    <cellStyle name="20% - Accent5 15 2 4" xfId="9088" xr:uid="{9D65BA19-0568-408E-AE2B-4565D4D7EB05}"/>
    <cellStyle name="20% - Accent5 15 3" xfId="3638" xr:uid="{D7B50CE2-ABFE-4F8A-9CAB-484BC8AFD693}"/>
    <cellStyle name="20% - Accent5 15 4" xfId="5850" xr:uid="{3A76F752-58B4-46E2-9D40-FBAB5787F1D5}"/>
    <cellStyle name="20% - Accent5 15 5" xfId="8021" xr:uid="{A6C66A3C-F31E-4226-BB80-F229053AC433}"/>
    <cellStyle name="20% - Accent5 16" xfId="1243" xr:uid="{906B41BE-6B89-4862-870E-395BBA05FDC7}"/>
    <cellStyle name="20% - Accent5 16 2" xfId="2311" xr:uid="{94FA895E-D639-45D9-8F2E-16B074D80958}"/>
    <cellStyle name="20% - Accent5 16 2 2" xfId="4719" xr:uid="{6E96503C-B1D6-4EC3-8AB3-E04214C5DFDD}"/>
    <cellStyle name="20% - Accent5 16 2 3" xfId="6931" xr:uid="{74D1DC9E-CE9D-4595-8241-8C8775CDBE64}"/>
    <cellStyle name="20% - Accent5 16 2 4" xfId="9102" xr:uid="{70236427-11EF-4DDE-92C7-6C04BBCC6A66}"/>
    <cellStyle name="20% - Accent5 16 3" xfId="3652" xr:uid="{E01F1F9F-8045-4A73-BE74-44CC2F6CE44F}"/>
    <cellStyle name="20% - Accent5 16 4" xfId="5864" xr:uid="{5676632B-AA5E-461C-8EF5-FBEDC277E70E}"/>
    <cellStyle name="20% - Accent5 16 5" xfId="8035" xr:uid="{68D71DE4-C99F-4BE7-B464-9C5E2E9FBF8D}"/>
    <cellStyle name="20% - Accent5 17" xfId="1257" xr:uid="{7BDB5045-7BFE-4282-96DF-DFC92440975C}"/>
    <cellStyle name="20% - Accent5 17 2" xfId="2325" xr:uid="{B4BBD557-AD86-4B05-B0CA-EC23574A94B2}"/>
    <cellStyle name="20% - Accent5 17 2 2" xfId="4733" xr:uid="{8F0D315E-0841-4939-915A-519B3EFA5E74}"/>
    <cellStyle name="20% - Accent5 17 2 3" xfId="6945" xr:uid="{59F3E5F9-DA2D-4D2B-96EE-34392A72DC9E}"/>
    <cellStyle name="20% - Accent5 17 2 4" xfId="9116" xr:uid="{FD933385-6905-4057-9636-49993E1D26E4}"/>
    <cellStyle name="20% - Accent5 17 3" xfId="3666" xr:uid="{129EA2AE-0AAE-4940-826E-7387779BD2DA}"/>
    <cellStyle name="20% - Accent5 17 4" xfId="5878" xr:uid="{E31F4184-7CE5-4FE4-8B00-6166C65BE869}"/>
    <cellStyle name="20% - Accent5 17 5" xfId="8049" xr:uid="{0CD0BDBD-E699-48BA-982B-43F90BF7F29F}"/>
    <cellStyle name="20% - Accent5 18" xfId="1271" xr:uid="{F810EFD6-C677-421B-8CB9-8A4E695E9BB9}"/>
    <cellStyle name="20% - Accent5 18 2" xfId="3680" xr:uid="{67298B72-DCD7-4CD8-A8C3-7E0BA25FB318}"/>
    <cellStyle name="20% - Accent5 18 3" xfId="5892" xr:uid="{CB5FE36D-BC7D-40A1-874F-E1F50BDE04AA}"/>
    <cellStyle name="20% - Accent5 18 4" xfId="8063" xr:uid="{EB90F85A-11DD-4451-B1D1-14DCD2BB9B33}"/>
    <cellStyle name="20% - Accent5 19" xfId="2339" xr:uid="{057AAD1D-06CC-4405-9A9D-BD2E19042463}"/>
    <cellStyle name="20% - Accent5 19 2" xfId="4747" xr:uid="{B8F7029D-6D8F-41EE-8EC9-824FC55B44FC}"/>
    <cellStyle name="20% - Accent5 19 3" xfId="6959" xr:uid="{0A02A882-1ECF-4834-9DA0-1D153B7C1411}"/>
    <cellStyle name="20% - Accent5 19 4" xfId="9130" xr:uid="{3C3DD469-C394-4F97-987B-3A329F8795EA}"/>
    <cellStyle name="20% - Accent5 2" xfId="62" xr:uid="{C236BCC7-1D68-4E00-8077-94C107604B94}"/>
    <cellStyle name="20% - Accent5 2 2" xfId="124" xr:uid="{D50DA5E7-B74B-4093-A4D4-3DFBC0D9A5EF}"/>
    <cellStyle name="20% - Accent5 2 3" xfId="2347" xr:uid="{2098FF14-49E9-46E0-B3F7-CC12ADB1E9CA}"/>
    <cellStyle name="20% - Accent5 2 3 2" xfId="4753" xr:uid="{A3DC10AA-3BB9-4189-82B3-14F89D0A70F6}"/>
    <cellStyle name="20% - Accent5 2 4" xfId="2529" xr:uid="{E3DE0C8E-F0AB-46EE-9B7F-3DFB99BBEB15}"/>
    <cellStyle name="20% - Accent5 2 5" xfId="2352" xr:uid="{308E07E3-1841-4B98-9971-7B98BB0A4159}"/>
    <cellStyle name="20% - Accent5 2 6" xfId="2620" xr:uid="{CDA34679-C224-4E39-9359-B76DDBA1A4F7}"/>
    <cellStyle name="20% - Accent5 20" xfId="2367" xr:uid="{A2061FF2-9180-4648-A56D-D87259E561DD}"/>
    <cellStyle name="20% - Accent5 20 2" xfId="4770" xr:uid="{2F160E6A-0491-40D9-860E-C4A2947D9D08}"/>
    <cellStyle name="20% - Accent5 20 3" xfId="6973" xr:uid="{466D7041-3A4C-4437-BCD4-91C1FD1F1150}"/>
    <cellStyle name="20% - Accent5 20 4" xfId="9144" xr:uid="{F9DEA176-7E8E-4A3F-B05C-CB9D6DB17C25}"/>
    <cellStyle name="20% - Accent5 21" xfId="2600" xr:uid="{D1F937D8-EA36-4888-877A-6309748304D7}"/>
    <cellStyle name="20% - Accent5 22" xfId="4813" xr:uid="{32CE93B6-C1C9-4EB8-A1EA-FCAB2750200C}"/>
    <cellStyle name="20% - Accent5 23" xfId="4827" xr:uid="{8B29EE63-C794-49D4-A5DC-9AC77368780D}"/>
    <cellStyle name="20% - Accent5 24" xfId="6998" xr:uid="{98957503-E33D-40C7-9A6B-FD09CD83F106}"/>
    <cellStyle name="20% - Accent5 3" xfId="223" xr:uid="{8FBCD7CD-49BC-4BE7-9BA2-66AD751056D1}"/>
    <cellStyle name="20% - Accent5 3 2" xfId="338" xr:uid="{5B57B869-DD36-474C-8AFC-D6643A00C490}"/>
    <cellStyle name="20% - Accent5 3 2 2" xfId="594" xr:uid="{1167138D-A4D3-4ECB-A6D5-1762AE007CEB}"/>
    <cellStyle name="20% - Accent5 3 2 2 2" xfId="1101" xr:uid="{47968BBE-8A64-4A85-979F-2D37C1612AAC}"/>
    <cellStyle name="20% - Accent5 3 2 2 2 2" xfId="2169" xr:uid="{5B62411B-A0C4-4A87-86BE-58F917E48179}"/>
    <cellStyle name="20% - Accent5 3 2 2 2 2 2" xfId="4577" xr:uid="{73351C03-63C6-46A2-BEA4-6B36EA2C6EA6}"/>
    <cellStyle name="20% - Accent5 3 2 2 2 2 3" xfId="6789" xr:uid="{B416319C-7C5F-4A50-A69C-5FB6AAF64329}"/>
    <cellStyle name="20% - Accent5 3 2 2 2 2 4" xfId="8960" xr:uid="{444EAC07-8514-4292-89DD-BDC691BB4951}"/>
    <cellStyle name="20% - Accent5 3 2 2 2 3" xfId="3510" xr:uid="{9A0F8BB1-FD2B-4738-B421-5C45E3C0469A}"/>
    <cellStyle name="20% - Accent5 3 2 2 2 4" xfId="5722" xr:uid="{4B6D8B4F-A19B-46D8-8A3C-58763B697750}"/>
    <cellStyle name="20% - Accent5 3 2 2 2 5" xfId="7893" xr:uid="{9C032898-4294-42B4-A690-17BD758CC0A4}"/>
    <cellStyle name="20% - Accent5 3 2 2 3" xfId="1664" xr:uid="{B03E59CC-2F67-4E59-B7EA-F0808027081B}"/>
    <cellStyle name="20% - Accent5 3 2 2 3 2" xfId="4072" xr:uid="{659D1A73-1589-493F-9C68-2771D1280D78}"/>
    <cellStyle name="20% - Accent5 3 2 2 3 3" xfId="6284" xr:uid="{12272B3F-1D9B-4CC7-8D17-D47E58318E68}"/>
    <cellStyle name="20% - Accent5 3 2 2 3 4" xfId="8455" xr:uid="{99F18B3E-F661-4870-970F-4F6998941B20}"/>
    <cellStyle name="20% - Accent5 3 2 2 4" xfId="3004" xr:uid="{A0CC4292-BEDD-45F5-8DE0-AE8FC2A3668F}"/>
    <cellStyle name="20% - Accent5 3 2 2 5" xfId="5217" xr:uid="{B051D7DE-A2F0-4C16-B39F-F69683138F79}"/>
    <cellStyle name="20% - Accent5 3 2 2 6" xfId="7388" xr:uid="{D213E2F8-C014-4ED6-ACDB-29AA12C9B7AE}"/>
    <cellStyle name="20% - Accent5 3 2 3" xfId="847" xr:uid="{461C76A5-19F1-48D2-ABB1-1B255796DA68}"/>
    <cellStyle name="20% - Accent5 3 2 3 2" xfId="1916" xr:uid="{1208FAC2-76FA-4D84-A737-E13A76D6147A}"/>
    <cellStyle name="20% - Accent5 3 2 3 2 2" xfId="4324" xr:uid="{6AD7AC6E-CF43-41E4-98CA-1EE2423F7252}"/>
    <cellStyle name="20% - Accent5 3 2 3 2 3" xfId="6536" xr:uid="{4B9C3A46-5437-404F-A601-895E4B759D08}"/>
    <cellStyle name="20% - Accent5 3 2 3 2 4" xfId="8707" xr:uid="{E5BFD5E7-5D69-4369-9BDB-A164EAE562FE}"/>
    <cellStyle name="20% - Accent5 3 2 3 3" xfId="3256" xr:uid="{7A293D99-1C52-4BBF-81FB-4ADDAF7A3129}"/>
    <cellStyle name="20% - Accent5 3 2 3 4" xfId="5469" xr:uid="{D7816092-07F4-480D-887E-7BCE08686958}"/>
    <cellStyle name="20% - Accent5 3 2 3 5" xfId="7640" xr:uid="{F1A798FD-681C-447D-ADDC-8E4803172A1E}"/>
    <cellStyle name="20% - Accent5 3 2 4" xfId="1411" xr:uid="{C415678A-7DD5-4920-94D5-8A67D8AD89AE}"/>
    <cellStyle name="20% - Accent5 3 2 4 2" xfId="3819" xr:uid="{1530A409-6413-4A89-8FF2-B9B77D82CF62}"/>
    <cellStyle name="20% - Accent5 3 2 4 3" xfId="6031" xr:uid="{D6244FD5-28BC-4C05-88E6-3AC104CA3717}"/>
    <cellStyle name="20% - Accent5 3 2 4 4" xfId="8202" xr:uid="{46D03B39-673F-440B-ACCD-9F5948106CF0}"/>
    <cellStyle name="20% - Accent5 3 2 5" xfId="2751" xr:uid="{A388EF9F-67AF-457E-8B00-434EB4AE1597}"/>
    <cellStyle name="20% - Accent5 3 2 6" xfId="4964" xr:uid="{29790E5A-9B9A-4BE7-BB9E-2F0C55B28FF1}"/>
    <cellStyle name="20% - Accent5 3 2 7" xfId="7135" xr:uid="{26F70DF1-652E-4A8D-8C4C-06E479936A6F}"/>
    <cellStyle name="20% - Accent5 3 3" xfId="482" xr:uid="{A78727E4-4AAB-47FB-B235-491C6C306597}"/>
    <cellStyle name="20% - Accent5 3 3 2" xfId="989" xr:uid="{518D72AB-BD3D-4409-9BDF-0CA805FB1B8E}"/>
    <cellStyle name="20% - Accent5 3 3 2 2" xfId="2057" xr:uid="{1C74AA4A-DA6B-4508-98D1-4F798AE1F425}"/>
    <cellStyle name="20% - Accent5 3 3 2 2 2" xfId="4465" xr:uid="{122467F9-51CA-41E0-A0FE-51957525421C}"/>
    <cellStyle name="20% - Accent5 3 3 2 2 3" xfId="6677" xr:uid="{BEB2FBB0-FC61-4EB5-8A49-A4C4F4B48044}"/>
    <cellStyle name="20% - Accent5 3 3 2 2 4" xfId="8848" xr:uid="{FB676F7A-2563-4F47-93F9-9C52BE9E0963}"/>
    <cellStyle name="20% - Accent5 3 3 2 3" xfId="3398" xr:uid="{C4F4DAEA-C803-4A01-A3F1-4C7769C14F48}"/>
    <cellStyle name="20% - Accent5 3 3 2 4" xfId="5610" xr:uid="{74068658-5E8B-43C8-BB83-8D0025E8E70A}"/>
    <cellStyle name="20% - Accent5 3 3 2 5" xfId="7781" xr:uid="{94F98BF7-5826-4F9B-86BE-0EF7362936DB}"/>
    <cellStyle name="20% - Accent5 3 3 3" xfId="1552" xr:uid="{311B812E-3792-4962-B030-30FBCAD3B74F}"/>
    <cellStyle name="20% - Accent5 3 3 3 2" xfId="3960" xr:uid="{718D9554-C0CF-41A5-84D7-884D1AFAEEC4}"/>
    <cellStyle name="20% - Accent5 3 3 3 3" xfId="6172" xr:uid="{99EC5DAE-AEBF-4C2F-B792-576D2A990C00}"/>
    <cellStyle name="20% - Accent5 3 3 3 4" xfId="8343" xr:uid="{0472EE32-787A-48C2-BE23-82B69E5FEAA4}"/>
    <cellStyle name="20% - Accent5 3 3 4" xfId="2892" xr:uid="{91809BBC-EEC3-4911-9D2A-A21CB3094574}"/>
    <cellStyle name="20% - Accent5 3 3 5" xfId="5105" xr:uid="{9CE01F5D-1A32-442B-AD74-3B66F742F2B3}"/>
    <cellStyle name="20% - Accent5 3 3 6" xfId="7276" xr:uid="{EBC4226A-B3A9-4548-AAB1-FA1D3EDF90A3}"/>
    <cellStyle name="20% - Accent5 3 4" xfId="735" xr:uid="{FABF279E-DD61-432D-AF39-B881252FACD4}"/>
    <cellStyle name="20% - Accent5 3 4 2" xfId="1804" xr:uid="{68CC0517-3C72-4774-A5E5-18144E7BA50F}"/>
    <cellStyle name="20% - Accent5 3 4 2 2" xfId="4212" xr:uid="{91BD95B6-25F7-4859-9EA2-5D4F106BE696}"/>
    <cellStyle name="20% - Accent5 3 4 2 3" xfId="6424" xr:uid="{0BCB6067-347A-4644-84D1-393181E7E859}"/>
    <cellStyle name="20% - Accent5 3 4 2 4" xfId="8595" xr:uid="{99FDC4DE-1F7D-408B-864B-8401A9EB5F83}"/>
    <cellStyle name="20% - Accent5 3 4 3" xfId="3144" xr:uid="{43791F96-8D7E-423C-A340-93253976EDA1}"/>
    <cellStyle name="20% - Accent5 3 4 4" xfId="5357" xr:uid="{0AA46D7C-FD15-4E61-AF71-2CF74EA1A51C}"/>
    <cellStyle name="20% - Accent5 3 4 5" xfId="7528" xr:uid="{58F076C1-9367-480A-AEB5-0EF315990428}"/>
    <cellStyle name="20% - Accent5 3 5" xfId="1299" xr:uid="{C659AEF6-4259-4E0D-BDD3-EE4418BB7060}"/>
    <cellStyle name="20% - Accent5 3 5 2" xfId="3707" xr:uid="{B535E119-1CFB-47C9-8E81-1220515F40FF}"/>
    <cellStyle name="20% - Accent5 3 5 3" xfId="5919" xr:uid="{78639076-46DA-4263-A1AA-2FFFF9F0AF19}"/>
    <cellStyle name="20% - Accent5 3 5 4" xfId="8090" xr:uid="{15E14C6F-F3F5-4BD7-9F86-54E780B58298}"/>
    <cellStyle name="20% - Accent5 3 6" xfId="2641" xr:uid="{D613FAF5-8371-4AE5-A050-9D4C5EAF17EB}"/>
    <cellStyle name="20% - Accent5 3 7" xfId="4855" xr:uid="{5F88930D-E5FE-451A-9553-968771C29FE3}"/>
    <cellStyle name="20% - Accent5 3 8" xfId="7026" xr:uid="{AEDB2E49-C871-421B-945F-9DF4655649B4}"/>
    <cellStyle name="20% - Accent5 4" xfId="238" xr:uid="{8C80B376-40A8-4216-93C4-321AB950D340}"/>
    <cellStyle name="20% - Accent5 4 2" xfId="353" xr:uid="{463EFBDA-5D0C-447F-9113-922C107C8CF6}"/>
    <cellStyle name="20% - Accent5 4 2 2" xfId="609" xr:uid="{E800F71A-2615-45F4-A575-87D7CD8D1356}"/>
    <cellStyle name="20% - Accent5 4 2 2 2" xfId="1116" xr:uid="{0B1F98F2-B09E-4CF5-BCDE-E01DC92E2CC4}"/>
    <cellStyle name="20% - Accent5 4 2 2 2 2" xfId="2184" xr:uid="{686B91A5-D208-4175-A1F2-530084F5DDC2}"/>
    <cellStyle name="20% - Accent5 4 2 2 2 2 2" xfId="4592" xr:uid="{24DBBFE4-DB3E-4AB2-83BB-11C7251D066C}"/>
    <cellStyle name="20% - Accent5 4 2 2 2 2 3" xfId="6804" xr:uid="{59E2A7D8-7FEA-491C-B4AA-EBF25CD4A634}"/>
    <cellStyle name="20% - Accent5 4 2 2 2 2 4" xfId="8975" xr:uid="{121E6B49-B000-430C-9016-80E2ADE99274}"/>
    <cellStyle name="20% - Accent5 4 2 2 2 3" xfId="3525" xr:uid="{0A4A1FC4-C4D3-49EB-A1E2-17F79AD30099}"/>
    <cellStyle name="20% - Accent5 4 2 2 2 4" xfId="5737" xr:uid="{2F3FE789-7B75-45C8-B3C4-AB1B5590667E}"/>
    <cellStyle name="20% - Accent5 4 2 2 2 5" xfId="7908" xr:uid="{DA4EFEE8-A5AC-41DC-8F2A-215A7F81FC0E}"/>
    <cellStyle name="20% - Accent5 4 2 2 3" xfId="1679" xr:uid="{FEE09171-DB18-40F2-A86A-43947E1DF8C5}"/>
    <cellStyle name="20% - Accent5 4 2 2 3 2" xfId="4087" xr:uid="{FD5CD845-6CB8-4C52-8FDA-1E337E35AF30}"/>
    <cellStyle name="20% - Accent5 4 2 2 3 3" xfId="6299" xr:uid="{F474E232-5135-4D1E-8AC1-126F12AF281F}"/>
    <cellStyle name="20% - Accent5 4 2 2 3 4" xfId="8470" xr:uid="{28AA945F-135B-418E-843D-0172F1476C9C}"/>
    <cellStyle name="20% - Accent5 4 2 2 4" xfId="3019" xr:uid="{081B3EC3-BE5D-4E06-8993-D45FD79D3AA8}"/>
    <cellStyle name="20% - Accent5 4 2 2 5" xfId="5232" xr:uid="{01940FAA-14A9-4536-B779-FF4AAA857872}"/>
    <cellStyle name="20% - Accent5 4 2 2 6" xfId="7403" xr:uid="{046CC948-1819-4291-985B-4C7CF0CEDDE9}"/>
    <cellStyle name="20% - Accent5 4 2 3" xfId="862" xr:uid="{82BB101F-A269-469F-AA25-20739E0BA400}"/>
    <cellStyle name="20% - Accent5 4 2 3 2" xfId="1931" xr:uid="{7CC42FF0-268F-4661-BF1F-C25A03F40D73}"/>
    <cellStyle name="20% - Accent5 4 2 3 2 2" xfId="4339" xr:uid="{7382B40F-198E-41F5-81D8-7F0FAA3690B4}"/>
    <cellStyle name="20% - Accent5 4 2 3 2 3" xfId="6551" xr:uid="{811F7548-F897-4A40-AE23-1965DC18F25D}"/>
    <cellStyle name="20% - Accent5 4 2 3 2 4" xfId="8722" xr:uid="{1AB65B63-A3D9-497C-AE5F-6ED12EED22E1}"/>
    <cellStyle name="20% - Accent5 4 2 3 3" xfId="3271" xr:uid="{8911FF6F-823D-438C-AD79-F4004969AC72}"/>
    <cellStyle name="20% - Accent5 4 2 3 4" xfId="5484" xr:uid="{A43F6B7F-9889-4EF8-8DE2-FCBFAE60D35F}"/>
    <cellStyle name="20% - Accent5 4 2 3 5" xfId="7655" xr:uid="{E7B42744-9B41-44EE-B0E5-CCA4FD9D6EE5}"/>
    <cellStyle name="20% - Accent5 4 2 4" xfId="1426" xr:uid="{5282CC65-8676-42D8-9EDE-4CB3FB4FEBB0}"/>
    <cellStyle name="20% - Accent5 4 2 4 2" xfId="3834" xr:uid="{6CEF518D-0106-4087-9AD0-BFB1799AACFC}"/>
    <cellStyle name="20% - Accent5 4 2 4 3" xfId="6046" xr:uid="{CFAF15C5-4FA4-46C1-8985-AFEC16AE4C23}"/>
    <cellStyle name="20% - Accent5 4 2 4 4" xfId="8217" xr:uid="{8863770F-DE3C-4396-8421-E7C766DEFCA7}"/>
    <cellStyle name="20% - Accent5 4 2 5" xfId="2766" xr:uid="{3EBFE7A7-33EA-4424-B519-B54F966169B2}"/>
    <cellStyle name="20% - Accent5 4 2 6" xfId="4979" xr:uid="{744EA10F-C3FF-4F15-A459-0AA4D6C1C830}"/>
    <cellStyle name="20% - Accent5 4 2 7" xfId="7150" xr:uid="{01A00977-5A58-41EF-B6C3-9FF1AD66E99E}"/>
    <cellStyle name="20% - Accent5 4 3" xfId="497" xr:uid="{20BE1D39-2E56-4B86-90EE-2BFE01201070}"/>
    <cellStyle name="20% - Accent5 4 3 2" xfId="1004" xr:uid="{68F3A764-CAE6-4F59-8EE9-0F0664FB37CF}"/>
    <cellStyle name="20% - Accent5 4 3 2 2" xfId="2072" xr:uid="{FC7F596C-325A-4D3B-AFC8-1E3127EE62CE}"/>
    <cellStyle name="20% - Accent5 4 3 2 2 2" xfId="4480" xr:uid="{7174BC1D-8E47-4333-8DD2-31B87AA38918}"/>
    <cellStyle name="20% - Accent5 4 3 2 2 3" xfId="6692" xr:uid="{37FA4728-2E94-486D-9D59-1CC3B0418150}"/>
    <cellStyle name="20% - Accent5 4 3 2 2 4" xfId="8863" xr:uid="{BF46F59F-E7C8-49B8-B11C-A6E7A2F2E77A}"/>
    <cellStyle name="20% - Accent5 4 3 2 3" xfId="3413" xr:uid="{6E441694-A5B2-4C84-9C03-607CE83EDE79}"/>
    <cellStyle name="20% - Accent5 4 3 2 4" xfId="5625" xr:uid="{69CB3433-BABC-4B99-890F-10A9E1B0F164}"/>
    <cellStyle name="20% - Accent5 4 3 2 5" xfId="7796" xr:uid="{7E9D0F42-D832-4F23-A5D4-F7333561025C}"/>
    <cellStyle name="20% - Accent5 4 3 3" xfId="1567" xr:uid="{B76B93D0-1350-4551-9996-725F94008911}"/>
    <cellStyle name="20% - Accent5 4 3 3 2" xfId="3975" xr:uid="{869966D8-973D-41EC-9E4C-8F8D69D4EF5B}"/>
    <cellStyle name="20% - Accent5 4 3 3 3" xfId="6187" xr:uid="{0A393396-1135-4582-9A7C-7E27FED9BE17}"/>
    <cellStyle name="20% - Accent5 4 3 3 4" xfId="8358" xr:uid="{8B34F61A-C4BC-45C5-88FB-82BD648F8C57}"/>
    <cellStyle name="20% - Accent5 4 3 4" xfId="2907" xr:uid="{C4CD02E3-32B9-42E7-B80F-589C53A98FA6}"/>
    <cellStyle name="20% - Accent5 4 3 5" xfId="5120" xr:uid="{65CAC379-20B3-4E0E-B5E3-A32BF520FD27}"/>
    <cellStyle name="20% - Accent5 4 3 6" xfId="7291" xr:uid="{ADCDDC23-D45D-43AA-A8C1-FE766D2F9689}"/>
    <cellStyle name="20% - Accent5 4 4" xfId="750" xr:uid="{3742BC47-6215-404A-A46B-59EAE950FEA7}"/>
    <cellStyle name="20% - Accent5 4 4 2" xfId="1819" xr:uid="{C5264A8D-0AA6-4D01-A853-86FB53CDEC42}"/>
    <cellStyle name="20% - Accent5 4 4 2 2" xfId="4227" xr:uid="{8B2DF37C-2135-46AA-A8B5-137B7844B32B}"/>
    <cellStyle name="20% - Accent5 4 4 2 3" xfId="6439" xr:uid="{E7AA501E-E864-477A-8EA2-D969D0B5CA5E}"/>
    <cellStyle name="20% - Accent5 4 4 2 4" xfId="8610" xr:uid="{7310284A-2222-4ACD-8378-9D5CD460C87B}"/>
    <cellStyle name="20% - Accent5 4 4 3" xfId="3159" xr:uid="{D3123C61-42DE-4826-98AE-E9E147FF366E}"/>
    <cellStyle name="20% - Accent5 4 4 4" xfId="5372" xr:uid="{60B4F994-0D14-490E-B33D-33A92362A92B}"/>
    <cellStyle name="20% - Accent5 4 4 5" xfId="7543" xr:uid="{161D6DF2-701F-4AD7-B794-BE1E27C98C6D}"/>
    <cellStyle name="20% - Accent5 4 5" xfId="1314" xr:uid="{DC1C9C0D-8C98-49D1-97DF-D949B7CCB61E}"/>
    <cellStyle name="20% - Accent5 4 5 2" xfId="3722" xr:uid="{7FFE5D83-28CF-4A43-893C-A5AF5AD50658}"/>
    <cellStyle name="20% - Accent5 4 5 3" xfId="5934" xr:uid="{E9B32F17-DC9D-4401-9E18-A024C0FB0C1B}"/>
    <cellStyle name="20% - Accent5 4 5 4" xfId="8105" xr:uid="{145EDC6D-EA41-4E00-9888-83549EE7D16E}"/>
    <cellStyle name="20% - Accent5 4 6" xfId="2656" xr:uid="{0480D252-072E-489E-8099-402881A5BCFC}"/>
    <cellStyle name="20% - Accent5 4 7" xfId="4870" xr:uid="{163FB1C1-3E9A-4257-B723-34ABF5F18523}"/>
    <cellStyle name="20% - Accent5 4 8" xfId="7041" xr:uid="{DA7BB16F-7D39-4A5B-85D2-B684DE8627C2}"/>
    <cellStyle name="20% - Accent5 5" xfId="252" xr:uid="{722D75B2-36AD-45E7-8F80-3774F4300C86}"/>
    <cellStyle name="20% - Accent5 5 2" xfId="367" xr:uid="{7CFB7226-9845-4BAC-8BC8-98A7DD50B678}"/>
    <cellStyle name="20% - Accent5 5 2 2" xfId="623" xr:uid="{701482E6-6280-4A6E-82B0-FEDA9668EBDF}"/>
    <cellStyle name="20% - Accent5 5 2 2 2" xfId="1130" xr:uid="{E897F6BF-20C4-4835-B29B-704FBD9D1C82}"/>
    <cellStyle name="20% - Accent5 5 2 2 2 2" xfId="2198" xr:uid="{9E5C0371-C181-4F0F-AF7E-CFC561B5A7F2}"/>
    <cellStyle name="20% - Accent5 5 2 2 2 2 2" xfId="4606" xr:uid="{39A6BA34-C68F-40BC-9A6E-A4AAAAC2FB32}"/>
    <cellStyle name="20% - Accent5 5 2 2 2 2 3" xfId="6818" xr:uid="{12B889C9-7B29-4DCA-B21D-F03714309C4B}"/>
    <cellStyle name="20% - Accent5 5 2 2 2 2 4" xfId="8989" xr:uid="{010D1FAD-761B-4BD4-AC9A-48106E5E9FC7}"/>
    <cellStyle name="20% - Accent5 5 2 2 2 3" xfId="3539" xr:uid="{C90458C0-4AB0-46DC-BA77-CD41A634F069}"/>
    <cellStyle name="20% - Accent5 5 2 2 2 4" xfId="5751" xr:uid="{08197E8D-A7A0-4B1E-B908-30BC9300120A}"/>
    <cellStyle name="20% - Accent5 5 2 2 2 5" xfId="7922" xr:uid="{64F5DF9F-D398-450E-843E-CFBAD96A38C7}"/>
    <cellStyle name="20% - Accent5 5 2 2 3" xfId="1693" xr:uid="{22A5D3CB-6AC9-4FDD-9FBC-1D00704AD8A9}"/>
    <cellStyle name="20% - Accent5 5 2 2 3 2" xfId="4101" xr:uid="{82DF82C5-84B2-4916-BAD2-2BA32DBF7743}"/>
    <cellStyle name="20% - Accent5 5 2 2 3 3" xfId="6313" xr:uid="{7B705305-31BD-4AE9-AE4D-026143941FCF}"/>
    <cellStyle name="20% - Accent5 5 2 2 3 4" xfId="8484" xr:uid="{33D5DF48-EC0E-471C-AE2F-61EA6F16F7D9}"/>
    <cellStyle name="20% - Accent5 5 2 2 4" xfId="3033" xr:uid="{EEE9F289-2C96-4704-A582-67FEEB6BF325}"/>
    <cellStyle name="20% - Accent5 5 2 2 5" xfId="5246" xr:uid="{9809472E-2745-4ED2-89F1-E2A06FFE5501}"/>
    <cellStyle name="20% - Accent5 5 2 2 6" xfId="7417" xr:uid="{7B433D14-C71A-4371-A57D-4C08AF81865B}"/>
    <cellStyle name="20% - Accent5 5 2 3" xfId="876" xr:uid="{FAF85A79-D601-4ADC-AF27-79A0A4B77FAD}"/>
    <cellStyle name="20% - Accent5 5 2 3 2" xfId="1945" xr:uid="{CFA693BC-0D2D-4BAE-8527-2346232FA84D}"/>
    <cellStyle name="20% - Accent5 5 2 3 2 2" xfId="4353" xr:uid="{39B1A8B1-47FB-40D7-938E-DC1DF122CA23}"/>
    <cellStyle name="20% - Accent5 5 2 3 2 3" xfId="6565" xr:uid="{02835713-6B55-4650-A7C2-209942467935}"/>
    <cellStyle name="20% - Accent5 5 2 3 2 4" xfId="8736" xr:uid="{BF08A5C6-69F6-42AE-9CAD-86D29250C606}"/>
    <cellStyle name="20% - Accent5 5 2 3 3" xfId="3285" xr:uid="{773818DB-F850-47B5-8B27-AA5E2A7D13D9}"/>
    <cellStyle name="20% - Accent5 5 2 3 4" xfId="5498" xr:uid="{554FBF9B-4B6C-4115-B381-D8D7C0443383}"/>
    <cellStyle name="20% - Accent5 5 2 3 5" xfId="7669" xr:uid="{A3BF5CC8-652B-421B-9047-F3B20C39FE13}"/>
    <cellStyle name="20% - Accent5 5 2 4" xfId="1440" xr:uid="{943F7C26-EB89-42DD-B2DD-F5FE56CD5552}"/>
    <cellStyle name="20% - Accent5 5 2 4 2" xfId="3848" xr:uid="{B03205FF-81A1-4666-ADE3-0AA2DD2FC5B8}"/>
    <cellStyle name="20% - Accent5 5 2 4 3" xfId="6060" xr:uid="{84BC5F05-86A0-4108-9579-2CCAE1CB645F}"/>
    <cellStyle name="20% - Accent5 5 2 4 4" xfId="8231" xr:uid="{6E6338BE-8788-44A0-9B88-53E9EC60023B}"/>
    <cellStyle name="20% - Accent5 5 2 5" xfId="2780" xr:uid="{34892DA1-4F28-4F62-B17B-64ED96EB0184}"/>
    <cellStyle name="20% - Accent5 5 2 6" xfId="4993" xr:uid="{D7FA3A06-8CBE-46CB-9957-7C0006632856}"/>
    <cellStyle name="20% - Accent5 5 2 7" xfId="7164" xr:uid="{6F8B707E-E475-4E63-9211-F86FE58F4185}"/>
    <cellStyle name="20% - Accent5 5 3" xfId="511" xr:uid="{EAA7D3A4-C9B5-4257-9F8F-D86C2E39B568}"/>
    <cellStyle name="20% - Accent5 5 3 2" xfId="1018" xr:uid="{DD921CC2-B737-449E-9626-2C3DA0D8A9F5}"/>
    <cellStyle name="20% - Accent5 5 3 2 2" xfId="2086" xr:uid="{33CD6F40-D8C2-4185-A7CC-59BB79E600FA}"/>
    <cellStyle name="20% - Accent5 5 3 2 2 2" xfId="4494" xr:uid="{C77F32F3-8C18-4C4D-AAA7-6AFBD5898E0A}"/>
    <cellStyle name="20% - Accent5 5 3 2 2 3" xfId="6706" xr:uid="{69A51FAB-947E-4BF2-A4A6-C4C23B282355}"/>
    <cellStyle name="20% - Accent5 5 3 2 2 4" xfId="8877" xr:uid="{A7764C06-92F2-4F70-B796-87C0E39A9F20}"/>
    <cellStyle name="20% - Accent5 5 3 2 3" xfId="3427" xr:uid="{60BFE6E4-C54F-43D8-A29C-E2871B264D2E}"/>
    <cellStyle name="20% - Accent5 5 3 2 4" xfId="5639" xr:uid="{DBF42D7A-A985-4088-B068-2DE757E34992}"/>
    <cellStyle name="20% - Accent5 5 3 2 5" xfId="7810" xr:uid="{DF0CAF5A-1CEF-4A28-B9C8-9EBA1A95DA1B}"/>
    <cellStyle name="20% - Accent5 5 3 3" xfId="1581" xr:uid="{7EFA716A-4B70-4DB1-AF94-003543DBC926}"/>
    <cellStyle name="20% - Accent5 5 3 3 2" xfId="3989" xr:uid="{9AA38F83-14C9-4EDD-9F1D-52F199702001}"/>
    <cellStyle name="20% - Accent5 5 3 3 3" xfId="6201" xr:uid="{CC63F0F3-16B1-422E-B626-DDCFC0D7C4E6}"/>
    <cellStyle name="20% - Accent5 5 3 3 4" xfId="8372" xr:uid="{78F6B063-B238-48F1-A3D9-2990BB31892C}"/>
    <cellStyle name="20% - Accent5 5 3 4" xfId="2921" xr:uid="{151A9F09-50B1-448C-902B-0B9427403022}"/>
    <cellStyle name="20% - Accent5 5 3 5" xfId="5134" xr:uid="{6193669F-6BAF-4FE2-820C-5B3089A20EE0}"/>
    <cellStyle name="20% - Accent5 5 3 6" xfId="7305" xr:uid="{A55BE30A-5CC9-4E3C-A609-10B9D81B157D}"/>
    <cellStyle name="20% - Accent5 5 4" xfId="764" xr:uid="{F2E4B01D-60AD-44F2-881A-770F13954FE3}"/>
    <cellStyle name="20% - Accent5 5 4 2" xfId="1833" xr:uid="{A741BE8C-95DC-4D96-864A-96E8D0FFBB11}"/>
    <cellStyle name="20% - Accent5 5 4 2 2" xfId="4241" xr:uid="{B6B9AA90-5AD8-4450-819E-5DCDE253DD86}"/>
    <cellStyle name="20% - Accent5 5 4 2 3" xfId="6453" xr:uid="{4F5354DF-94FF-40FD-B76B-2C50B2317DF7}"/>
    <cellStyle name="20% - Accent5 5 4 2 4" xfId="8624" xr:uid="{4A4AF84E-26DE-4A3A-ADA2-045A39B82591}"/>
    <cellStyle name="20% - Accent5 5 4 3" xfId="3173" xr:uid="{2AB1C802-937D-457B-87F1-3566676FFA21}"/>
    <cellStyle name="20% - Accent5 5 4 4" xfId="5386" xr:uid="{EAD4B6EB-4284-4E34-B178-B34B8161267D}"/>
    <cellStyle name="20% - Accent5 5 4 5" xfId="7557" xr:uid="{9CEC9A10-E346-4924-8595-7C56EBE626FD}"/>
    <cellStyle name="20% - Accent5 5 5" xfId="1328" xr:uid="{8D99832D-8106-4BB8-AB0A-0AA5149343BE}"/>
    <cellStyle name="20% - Accent5 5 5 2" xfId="3736" xr:uid="{74608C0C-5AE1-4DE3-82A9-1B16A069CB1D}"/>
    <cellStyle name="20% - Accent5 5 5 3" xfId="5948" xr:uid="{D6BDE5F6-52EE-4A95-AC76-B234FC99A5B1}"/>
    <cellStyle name="20% - Accent5 5 5 4" xfId="8119" xr:uid="{3D609FDD-87A9-49F3-816C-60E40B351ED6}"/>
    <cellStyle name="20% - Accent5 5 6" xfId="2670" xr:uid="{E47BD1A4-E8EF-4D14-9C74-C27BE8F19F2D}"/>
    <cellStyle name="20% - Accent5 5 7" xfId="4884" xr:uid="{C0069A28-83AE-4674-9F12-B7F0EFCEE923}"/>
    <cellStyle name="20% - Accent5 5 8" xfId="7055" xr:uid="{9A6A6586-4C53-4335-A67A-A4A12D689D57}"/>
    <cellStyle name="20% - Accent5 6" xfId="266" xr:uid="{D81FC99A-1162-4B73-BB4F-E725E3466FE1}"/>
    <cellStyle name="20% - Accent5 6 2" xfId="381" xr:uid="{128F1563-4265-4243-B28F-3A212220DBDA}"/>
    <cellStyle name="20% - Accent5 6 2 2" xfId="637" xr:uid="{A682DB2C-4804-4A1D-B70E-70BEB4CCC413}"/>
    <cellStyle name="20% - Accent5 6 2 2 2" xfId="1144" xr:uid="{0B24F0F9-A3BE-4973-BD75-70700B04D0CF}"/>
    <cellStyle name="20% - Accent5 6 2 2 2 2" xfId="2212" xr:uid="{4F2705A2-9352-46F8-BB96-CDDF33312A32}"/>
    <cellStyle name="20% - Accent5 6 2 2 2 2 2" xfId="4620" xr:uid="{5DA1E772-6396-413E-A129-C43D43C3D0DB}"/>
    <cellStyle name="20% - Accent5 6 2 2 2 2 3" xfId="6832" xr:uid="{FF7ACD71-BA67-43D4-BCD1-A64FAB86451C}"/>
    <cellStyle name="20% - Accent5 6 2 2 2 2 4" xfId="9003" xr:uid="{0A38343C-474A-4B65-B3F6-250D10B6291A}"/>
    <cellStyle name="20% - Accent5 6 2 2 2 3" xfId="3553" xr:uid="{C7C5C2FB-7A90-4193-95AC-A34957854006}"/>
    <cellStyle name="20% - Accent5 6 2 2 2 4" xfId="5765" xr:uid="{7245101F-12D2-4B09-8974-15FA2D15DFA2}"/>
    <cellStyle name="20% - Accent5 6 2 2 2 5" xfId="7936" xr:uid="{E7C2EFCB-C2B2-4EE1-8E24-0F447DBF28B2}"/>
    <cellStyle name="20% - Accent5 6 2 2 3" xfId="1707" xr:uid="{EB8610BC-7AF8-4B0A-83B5-0928E46CB689}"/>
    <cellStyle name="20% - Accent5 6 2 2 3 2" xfId="4115" xr:uid="{84AFD083-2DCD-4B16-A584-693911777FC2}"/>
    <cellStyle name="20% - Accent5 6 2 2 3 3" xfId="6327" xr:uid="{61F1B28D-1E35-4C9A-87BF-57362D60ABF6}"/>
    <cellStyle name="20% - Accent5 6 2 2 3 4" xfId="8498" xr:uid="{B639C228-5FB5-4FA7-8F66-7FC343EFDA23}"/>
    <cellStyle name="20% - Accent5 6 2 2 4" xfId="3047" xr:uid="{43472D56-53A1-49E8-B816-33114C87294D}"/>
    <cellStyle name="20% - Accent5 6 2 2 5" xfId="5260" xr:uid="{3FCFE388-F496-449F-85CB-C05891168C15}"/>
    <cellStyle name="20% - Accent5 6 2 2 6" xfId="7431" xr:uid="{D9C57C54-EE4D-427A-AA11-73D8C9F47278}"/>
    <cellStyle name="20% - Accent5 6 2 3" xfId="890" xr:uid="{6B98EAD6-51A7-4C95-8502-666B7C0DFC9A}"/>
    <cellStyle name="20% - Accent5 6 2 3 2" xfId="1959" xr:uid="{78837C1F-35BE-4C9E-BB10-54DFC498C5EF}"/>
    <cellStyle name="20% - Accent5 6 2 3 2 2" xfId="4367" xr:uid="{90BA1FF4-9F54-40C6-91A5-BFFE4D9BE406}"/>
    <cellStyle name="20% - Accent5 6 2 3 2 3" xfId="6579" xr:uid="{E7576F8F-F256-4046-9A2F-B05FCDEEE430}"/>
    <cellStyle name="20% - Accent5 6 2 3 2 4" xfId="8750" xr:uid="{340DD99E-989D-4AFA-8186-8BB08E9685AF}"/>
    <cellStyle name="20% - Accent5 6 2 3 3" xfId="3299" xr:uid="{4D4493F3-FDA8-473D-B64D-7A4BA06E78BC}"/>
    <cellStyle name="20% - Accent5 6 2 3 4" xfId="5512" xr:uid="{C48DCDE3-4B24-41CA-A88A-5422D0865D3F}"/>
    <cellStyle name="20% - Accent5 6 2 3 5" xfId="7683" xr:uid="{AA8C3808-5947-4AF7-8976-C77CF0ACD7E8}"/>
    <cellStyle name="20% - Accent5 6 2 4" xfId="1454" xr:uid="{166CE52E-F633-4B30-B70A-7F40AEB8A79C}"/>
    <cellStyle name="20% - Accent5 6 2 4 2" xfId="3862" xr:uid="{82AB4C63-80D4-4C76-A655-3BC7A2CE843D}"/>
    <cellStyle name="20% - Accent5 6 2 4 3" xfId="6074" xr:uid="{EC4320E2-691A-41DE-9CB3-F67369BCCCAA}"/>
    <cellStyle name="20% - Accent5 6 2 4 4" xfId="8245" xr:uid="{9B8C7E1C-5C6A-4598-AA21-5240B819065A}"/>
    <cellStyle name="20% - Accent5 6 2 5" xfId="2794" xr:uid="{4A9B3505-4DEB-4D4C-A654-07F62DD4FCD8}"/>
    <cellStyle name="20% - Accent5 6 2 6" xfId="5007" xr:uid="{E36AA63E-8AAD-4D7C-A294-D5110C289C31}"/>
    <cellStyle name="20% - Accent5 6 2 7" xfId="7178" xr:uid="{76A87DF5-D7D5-4AF0-A207-DE578D5E0AFA}"/>
    <cellStyle name="20% - Accent5 6 3" xfId="525" xr:uid="{FFA669E7-E747-4AD3-B5AB-AE41C7854E72}"/>
    <cellStyle name="20% - Accent5 6 3 2" xfId="1032" xr:uid="{2A38368E-3B7F-478A-B1A3-F6CDE9C1B4AE}"/>
    <cellStyle name="20% - Accent5 6 3 2 2" xfId="2100" xr:uid="{59BEFD2E-0C98-4FA8-B081-1A7752A6B6E0}"/>
    <cellStyle name="20% - Accent5 6 3 2 2 2" xfId="4508" xr:uid="{64DDAB42-C9AB-40AD-B0EE-ECAE788B18D2}"/>
    <cellStyle name="20% - Accent5 6 3 2 2 3" xfId="6720" xr:uid="{BEFFA7B0-0DDF-4C8C-A7AD-7006C0D15AEB}"/>
    <cellStyle name="20% - Accent5 6 3 2 2 4" xfId="8891" xr:uid="{C8D57C41-C5BF-43D2-95A4-48064626C809}"/>
    <cellStyle name="20% - Accent5 6 3 2 3" xfId="3441" xr:uid="{47B17FC3-45C9-4E5D-89BC-0D9759758B83}"/>
    <cellStyle name="20% - Accent5 6 3 2 4" xfId="5653" xr:uid="{7464B259-837E-4284-BA6F-FE1CACD30819}"/>
    <cellStyle name="20% - Accent5 6 3 2 5" xfId="7824" xr:uid="{DB9F7D42-81E8-45BA-BF33-ADC4672298C2}"/>
    <cellStyle name="20% - Accent5 6 3 3" xfId="1595" xr:uid="{2FA3EDD0-AACB-41AD-BE82-8B8E5E908EAA}"/>
    <cellStyle name="20% - Accent5 6 3 3 2" xfId="4003" xr:uid="{457F40F5-A887-4028-A76A-FCD4E3B43F5E}"/>
    <cellStyle name="20% - Accent5 6 3 3 3" xfId="6215" xr:uid="{C407764C-A3C4-4F2B-A440-E239F46D8C90}"/>
    <cellStyle name="20% - Accent5 6 3 3 4" xfId="8386" xr:uid="{6937DBEB-DE26-44CB-B3C1-F42503B2C785}"/>
    <cellStyle name="20% - Accent5 6 3 4" xfId="2935" xr:uid="{A879DD28-77E2-4F85-91D0-CCEE4B3B1C13}"/>
    <cellStyle name="20% - Accent5 6 3 5" xfId="5148" xr:uid="{12E2006A-6BA2-40DC-B9BB-900A01C8C0C7}"/>
    <cellStyle name="20% - Accent5 6 3 6" xfId="7319" xr:uid="{DF0831E3-57B2-43F7-A392-14ECCB038BC0}"/>
    <cellStyle name="20% - Accent5 6 4" xfId="778" xr:uid="{45A97CCF-8068-4796-96A9-7DB822849B9F}"/>
    <cellStyle name="20% - Accent5 6 4 2" xfId="1847" xr:uid="{F2A509AC-7625-4459-80D5-40534516DFBE}"/>
    <cellStyle name="20% - Accent5 6 4 2 2" xfId="4255" xr:uid="{8F49C5E0-D891-401C-89E0-221E46B8DDF6}"/>
    <cellStyle name="20% - Accent5 6 4 2 3" xfId="6467" xr:uid="{5F5E0BB8-F44E-4F5B-9B22-099EBDDF29B7}"/>
    <cellStyle name="20% - Accent5 6 4 2 4" xfId="8638" xr:uid="{A49DA1CA-4B7D-44DC-B2DC-F11AFE732D69}"/>
    <cellStyle name="20% - Accent5 6 4 3" xfId="3187" xr:uid="{FA7DE468-0BF5-45CA-AD55-8A4CF81F9127}"/>
    <cellStyle name="20% - Accent5 6 4 4" xfId="5400" xr:uid="{10915171-AE0F-4546-990A-C94EA3884792}"/>
    <cellStyle name="20% - Accent5 6 4 5" xfId="7571" xr:uid="{48D20AA0-2C99-4C4F-BDE5-08F53A02B085}"/>
    <cellStyle name="20% - Accent5 6 5" xfId="1342" xr:uid="{30C8114D-E977-4809-8F1F-533FE761FE7C}"/>
    <cellStyle name="20% - Accent5 6 5 2" xfId="3750" xr:uid="{554D64DE-B047-4B7F-80CB-247E0FB588B6}"/>
    <cellStyle name="20% - Accent5 6 5 3" xfId="5962" xr:uid="{64DE2133-0FF1-47E7-A80E-38A91DEC2F48}"/>
    <cellStyle name="20% - Accent5 6 5 4" xfId="8133" xr:uid="{3FC57607-02EC-42E0-92C6-2696CED69AAD}"/>
    <cellStyle name="20% - Accent5 6 6" xfId="2684" xr:uid="{9CA743B4-1FB6-4D72-80B3-C4D75BCB5D17}"/>
    <cellStyle name="20% - Accent5 6 7" xfId="4898" xr:uid="{AC04D159-B44F-4EAB-A013-470B09EF2455}"/>
    <cellStyle name="20% - Accent5 6 8" xfId="7069" xr:uid="{C2810B89-FC1B-4FC5-ABA2-9CEF1EAC438A}"/>
    <cellStyle name="20% - Accent5 7" xfId="280" xr:uid="{B811F5A2-74F5-4C5A-9560-3845094ED22F}"/>
    <cellStyle name="20% - Accent5 7 2" xfId="395" xr:uid="{BFB27730-FA17-4002-A2D6-5C302DC7BFEA}"/>
    <cellStyle name="20% - Accent5 7 2 2" xfId="651" xr:uid="{F53D29E4-1E14-46FC-92C6-747D2F204B96}"/>
    <cellStyle name="20% - Accent5 7 2 2 2" xfId="1158" xr:uid="{7A6589A2-3A82-4C7F-8E76-E1464C47DF12}"/>
    <cellStyle name="20% - Accent5 7 2 2 2 2" xfId="2226" xr:uid="{A4783B71-C724-447C-B737-3DC32D7735B1}"/>
    <cellStyle name="20% - Accent5 7 2 2 2 2 2" xfId="4634" xr:uid="{A2969B64-E171-4914-8015-C93BF60C39F2}"/>
    <cellStyle name="20% - Accent5 7 2 2 2 2 3" xfId="6846" xr:uid="{B520C18B-37C5-464A-8C0B-029209EC1B99}"/>
    <cellStyle name="20% - Accent5 7 2 2 2 2 4" xfId="9017" xr:uid="{B47ADB53-5369-43BE-91DE-F31C3E854CBA}"/>
    <cellStyle name="20% - Accent5 7 2 2 2 3" xfId="3567" xr:uid="{C1A9709A-05EB-4143-990F-DBF1B32B8FBD}"/>
    <cellStyle name="20% - Accent5 7 2 2 2 4" xfId="5779" xr:uid="{E7EB288E-1EA5-48B2-886A-7ED0B67E147E}"/>
    <cellStyle name="20% - Accent5 7 2 2 2 5" xfId="7950" xr:uid="{F07F9F45-5ABF-4F58-B925-888CEDE8CD56}"/>
    <cellStyle name="20% - Accent5 7 2 2 3" xfId="1721" xr:uid="{B786E262-807D-49D6-9E33-634C9E31E8C8}"/>
    <cellStyle name="20% - Accent5 7 2 2 3 2" xfId="4129" xr:uid="{738B6A0A-008A-491F-BF49-B8EBF20F4AC4}"/>
    <cellStyle name="20% - Accent5 7 2 2 3 3" xfId="6341" xr:uid="{6A9552CA-9CD2-42F8-92C5-04F0E6789824}"/>
    <cellStyle name="20% - Accent5 7 2 2 3 4" xfId="8512" xr:uid="{D9EB5C8B-A88F-4FEE-A9DC-6515695B2B22}"/>
    <cellStyle name="20% - Accent5 7 2 2 4" xfId="3061" xr:uid="{2F449619-DD80-4495-A45E-690DB4DE4CDA}"/>
    <cellStyle name="20% - Accent5 7 2 2 5" xfId="5274" xr:uid="{858BD701-3898-4186-8250-C57B0471E9FA}"/>
    <cellStyle name="20% - Accent5 7 2 2 6" xfId="7445" xr:uid="{07F4133D-A950-442F-B288-18689CE0A3BB}"/>
    <cellStyle name="20% - Accent5 7 2 3" xfId="904" xr:uid="{15407DE3-E484-415F-A7A3-7C71E50E0CB8}"/>
    <cellStyle name="20% - Accent5 7 2 3 2" xfId="1973" xr:uid="{D85D83EA-C156-4301-9CD1-23A1F1701F9C}"/>
    <cellStyle name="20% - Accent5 7 2 3 2 2" xfId="4381" xr:uid="{25CBF7D9-F4BA-4B93-B5CC-9CD2AE1678DF}"/>
    <cellStyle name="20% - Accent5 7 2 3 2 3" xfId="6593" xr:uid="{09253B17-5FBC-4759-8C7A-91F5E319E191}"/>
    <cellStyle name="20% - Accent5 7 2 3 2 4" xfId="8764" xr:uid="{98AD596F-8074-443B-8007-64F212E56FE8}"/>
    <cellStyle name="20% - Accent5 7 2 3 3" xfId="3313" xr:uid="{1FC147A2-090E-45D2-A6BC-0AF48A490767}"/>
    <cellStyle name="20% - Accent5 7 2 3 4" xfId="5526" xr:uid="{6EE9F537-1F52-4C4C-8808-97C4E77C952A}"/>
    <cellStyle name="20% - Accent5 7 2 3 5" xfId="7697" xr:uid="{07F8BE96-10B3-4452-9F4B-1C44D124DF69}"/>
    <cellStyle name="20% - Accent5 7 2 4" xfId="1468" xr:uid="{09D0A39A-D5FA-4A0F-837A-6B47DC093C88}"/>
    <cellStyle name="20% - Accent5 7 2 4 2" xfId="3876" xr:uid="{54913E4F-F0DC-499C-9188-4D3D7C1608F2}"/>
    <cellStyle name="20% - Accent5 7 2 4 3" xfId="6088" xr:uid="{65B6AAD3-E5B0-4B9C-AB05-BB3E04425434}"/>
    <cellStyle name="20% - Accent5 7 2 4 4" xfId="8259" xr:uid="{76FD5D08-F356-4554-A215-77D267D97B57}"/>
    <cellStyle name="20% - Accent5 7 2 5" xfId="2808" xr:uid="{CBC3A295-A32C-48B7-AE84-85BB044185A2}"/>
    <cellStyle name="20% - Accent5 7 2 6" xfId="5021" xr:uid="{77A91FB1-570B-4F09-9F52-9CC26CD7F8DC}"/>
    <cellStyle name="20% - Accent5 7 2 7" xfId="7192" xr:uid="{91E6E08A-6538-4404-A84D-C0C60C22B0E4}"/>
    <cellStyle name="20% - Accent5 7 3" xfId="539" xr:uid="{B3243725-88B9-40F2-9CBB-7F48FE444E53}"/>
    <cellStyle name="20% - Accent5 7 3 2" xfId="1046" xr:uid="{FCCF3E3B-C9D5-44BA-9AEA-7CD7661E2C32}"/>
    <cellStyle name="20% - Accent5 7 3 2 2" xfId="2114" xr:uid="{32B8D092-BEF4-451E-8384-AE1C27AE817D}"/>
    <cellStyle name="20% - Accent5 7 3 2 2 2" xfId="4522" xr:uid="{8ABEF554-7F8C-42CC-8A13-3E54C13557F6}"/>
    <cellStyle name="20% - Accent5 7 3 2 2 3" xfId="6734" xr:uid="{CF6918BE-ADB4-41A8-9F0B-B0733CFD9793}"/>
    <cellStyle name="20% - Accent5 7 3 2 2 4" xfId="8905" xr:uid="{07CD0083-9FF0-4A13-955D-50B620D33D90}"/>
    <cellStyle name="20% - Accent5 7 3 2 3" xfId="3455" xr:uid="{5A75AD11-F0DF-4CDC-B444-6917F782C2E7}"/>
    <cellStyle name="20% - Accent5 7 3 2 4" xfId="5667" xr:uid="{53CAD955-5993-4EE8-80A6-F240D01C2C54}"/>
    <cellStyle name="20% - Accent5 7 3 2 5" xfId="7838" xr:uid="{1EFA052A-DAD6-4383-A950-F366E0FC1ADD}"/>
    <cellStyle name="20% - Accent5 7 3 3" xfId="1609" xr:uid="{6E03FD1A-76F7-47E9-98BA-24D0D8212B98}"/>
    <cellStyle name="20% - Accent5 7 3 3 2" xfId="4017" xr:uid="{C2A8B95D-6AB2-413B-9512-EB3180EB34A1}"/>
    <cellStyle name="20% - Accent5 7 3 3 3" xfId="6229" xr:uid="{68BE3016-8547-4749-A09E-AFC518AAE2A9}"/>
    <cellStyle name="20% - Accent5 7 3 3 4" xfId="8400" xr:uid="{BB82D683-7E84-477E-9DD5-29A9D8251D72}"/>
    <cellStyle name="20% - Accent5 7 3 4" xfId="2949" xr:uid="{3A7159BF-5ABE-44A3-AEC5-3E747EE21710}"/>
    <cellStyle name="20% - Accent5 7 3 5" xfId="5162" xr:uid="{3FF081F9-FD25-4950-B65F-1E6EE0632BCB}"/>
    <cellStyle name="20% - Accent5 7 3 6" xfId="7333" xr:uid="{B9C8D2D9-464F-4346-B3C5-994514C39F95}"/>
    <cellStyle name="20% - Accent5 7 4" xfId="792" xr:uid="{B7A1C059-96A2-4FBD-9AAE-2CCF5731F2DC}"/>
    <cellStyle name="20% - Accent5 7 4 2" xfId="1861" xr:uid="{C743949A-193B-4FE2-9AB7-10FC723F4D1C}"/>
    <cellStyle name="20% - Accent5 7 4 2 2" xfId="4269" xr:uid="{F353050D-BE3F-4D90-83D3-8AD272DCE85F}"/>
    <cellStyle name="20% - Accent5 7 4 2 3" xfId="6481" xr:uid="{D56D2E04-7D12-472E-8B2C-45CF401269E5}"/>
    <cellStyle name="20% - Accent5 7 4 2 4" xfId="8652" xr:uid="{97EFF2FB-8699-49A3-AA3D-F415FB60BE08}"/>
    <cellStyle name="20% - Accent5 7 4 3" xfId="3201" xr:uid="{AA30FC94-7454-4A2B-8074-38B961FC9A70}"/>
    <cellStyle name="20% - Accent5 7 4 4" xfId="5414" xr:uid="{5E0B12DA-D817-4966-9DF8-AAF9699092F1}"/>
    <cellStyle name="20% - Accent5 7 4 5" xfId="7585" xr:uid="{05CA5959-8F89-46C4-8770-C1D189D8A740}"/>
    <cellStyle name="20% - Accent5 7 5" xfId="1356" xr:uid="{C0B468D2-0666-4D4B-9291-D59244F9B871}"/>
    <cellStyle name="20% - Accent5 7 5 2" xfId="3764" xr:uid="{005C1231-CA01-4D4B-AAE8-2D5F5613D3B6}"/>
    <cellStyle name="20% - Accent5 7 5 3" xfId="5976" xr:uid="{888B2996-23AA-4183-9E34-924AEECC8793}"/>
    <cellStyle name="20% - Accent5 7 5 4" xfId="8147" xr:uid="{93B8F5B7-E959-471F-972B-35FC598E3D52}"/>
    <cellStyle name="20% - Accent5 7 6" xfId="2698" xr:uid="{5174B01C-E9DE-46E5-A2EB-2460D4EEFF35}"/>
    <cellStyle name="20% - Accent5 7 7" xfId="4912" xr:uid="{3586FD5C-8173-4C1C-B845-65B545E628CF}"/>
    <cellStyle name="20% - Accent5 7 8" xfId="7083" xr:uid="{70B1EE6F-EF7D-47F2-8D55-3BA86DC68C6A}"/>
    <cellStyle name="20% - Accent5 8" xfId="294" xr:uid="{97BF0EC5-2F82-47E1-9DEB-7768DBD9EB58}"/>
    <cellStyle name="20% - Accent5 8 2" xfId="409" xr:uid="{21BE4C60-C38B-480E-B5A4-260C62E51B32}"/>
    <cellStyle name="20% - Accent5 8 2 2" xfId="665" xr:uid="{2CA51B6F-F2AD-494A-9E84-2DF4AC8EE37C}"/>
    <cellStyle name="20% - Accent5 8 2 2 2" xfId="1172" xr:uid="{EBD270C6-2D74-4078-BB2F-5D5215306C77}"/>
    <cellStyle name="20% - Accent5 8 2 2 2 2" xfId="2240" xr:uid="{AA2B0BA3-A11D-41CD-820A-08E0CE6728DA}"/>
    <cellStyle name="20% - Accent5 8 2 2 2 2 2" xfId="4648" xr:uid="{27DC51E6-2690-4782-ADEC-3CA9796DDE38}"/>
    <cellStyle name="20% - Accent5 8 2 2 2 2 3" xfId="6860" xr:uid="{C3E46D0F-039C-4ED9-887D-B3AF5C282C59}"/>
    <cellStyle name="20% - Accent5 8 2 2 2 2 4" xfId="9031" xr:uid="{3FBCB994-557E-479C-821B-A2B6E473DAF0}"/>
    <cellStyle name="20% - Accent5 8 2 2 2 3" xfId="3581" xr:uid="{0BEE78F8-F9DF-4858-B6B0-5BA2F4B299E5}"/>
    <cellStyle name="20% - Accent5 8 2 2 2 4" xfId="5793" xr:uid="{9E39139E-FB07-4F59-8F5C-606047718584}"/>
    <cellStyle name="20% - Accent5 8 2 2 2 5" xfId="7964" xr:uid="{2E7D4B36-F921-411A-95A0-40D0224C057A}"/>
    <cellStyle name="20% - Accent5 8 2 2 3" xfId="1735" xr:uid="{0BCB3DEE-F790-426B-B8C4-0FA5C60FB53C}"/>
    <cellStyle name="20% - Accent5 8 2 2 3 2" xfId="4143" xr:uid="{AB91657D-1D58-4EA1-ADB2-B1FE2EF1BCF1}"/>
    <cellStyle name="20% - Accent5 8 2 2 3 3" xfId="6355" xr:uid="{BE354D5E-8D95-4D29-A53A-0047E36BACC6}"/>
    <cellStyle name="20% - Accent5 8 2 2 3 4" xfId="8526" xr:uid="{2633DDEF-07BC-4534-96AA-D7F00BA8DB81}"/>
    <cellStyle name="20% - Accent5 8 2 2 4" xfId="3075" xr:uid="{82EA5CCD-9967-4A15-8B9A-CE00DF4D77AB}"/>
    <cellStyle name="20% - Accent5 8 2 2 5" xfId="5288" xr:uid="{6BB2D013-74D8-465D-B97A-D315372B296D}"/>
    <cellStyle name="20% - Accent5 8 2 2 6" xfId="7459" xr:uid="{455A4F86-59A9-41BA-BF82-48F725EC7A79}"/>
    <cellStyle name="20% - Accent5 8 2 3" xfId="918" xr:uid="{0A17B5A1-F468-4F4D-B91B-91D1DFADC4F3}"/>
    <cellStyle name="20% - Accent5 8 2 3 2" xfId="1987" xr:uid="{F0F2E553-BA5D-4D70-A471-BE7306ADD8BB}"/>
    <cellStyle name="20% - Accent5 8 2 3 2 2" xfId="4395" xr:uid="{BC8B56F2-4BBA-4D81-AF11-BAFE62D1DE54}"/>
    <cellStyle name="20% - Accent5 8 2 3 2 3" xfId="6607" xr:uid="{44AE93D3-D1DE-4D03-817C-C46F6BB561EB}"/>
    <cellStyle name="20% - Accent5 8 2 3 2 4" xfId="8778" xr:uid="{54B8C8E5-5F59-41E7-BEBE-023434FF231D}"/>
    <cellStyle name="20% - Accent5 8 2 3 3" xfId="3327" xr:uid="{B8520A4B-B8F5-46D5-9F8D-1FD2F52B9E27}"/>
    <cellStyle name="20% - Accent5 8 2 3 4" xfId="5540" xr:uid="{EBBE01A7-A460-4151-B761-BA9E5C0DB95C}"/>
    <cellStyle name="20% - Accent5 8 2 3 5" xfId="7711" xr:uid="{AE40CDF6-CAC5-45EC-A93B-796ACD67F4E7}"/>
    <cellStyle name="20% - Accent5 8 2 4" xfId="1482" xr:uid="{70245550-8FC8-4832-A777-53D12F385136}"/>
    <cellStyle name="20% - Accent5 8 2 4 2" xfId="3890" xr:uid="{89251FE4-DC89-4767-B108-919384BB9922}"/>
    <cellStyle name="20% - Accent5 8 2 4 3" xfId="6102" xr:uid="{B74F4621-03C3-4085-BB31-0E1BCB3F9185}"/>
    <cellStyle name="20% - Accent5 8 2 4 4" xfId="8273" xr:uid="{643638A6-0850-4AFA-8870-68D91A5894ED}"/>
    <cellStyle name="20% - Accent5 8 2 5" xfId="2822" xr:uid="{C6D1CA49-BACF-4B62-856B-E4AC91EE8DEE}"/>
    <cellStyle name="20% - Accent5 8 2 6" xfId="5035" xr:uid="{25B51BDC-EC88-45A3-9061-FF54DCD454D9}"/>
    <cellStyle name="20% - Accent5 8 2 7" xfId="7206" xr:uid="{00FB0590-0BA0-4B74-BBE3-B41ECD143C39}"/>
    <cellStyle name="20% - Accent5 8 3" xfId="553" xr:uid="{80F251F7-886A-4D09-B3F0-9B042EA449DA}"/>
    <cellStyle name="20% - Accent5 8 3 2" xfId="1060" xr:uid="{C7AA2C23-F325-4FD7-B739-E4AC72EF4457}"/>
    <cellStyle name="20% - Accent5 8 3 2 2" xfId="2128" xr:uid="{7432582C-6339-4262-8D05-8D8761B73111}"/>
    <cellStyle name="20% - Accent5 8 3 2 2 2" xfId="4536" xr:uid="{615D7117-5885-47A2-AF6B-F16E97AC8049}"/>
    <cellStyle name="20% - Accent5 8 3 2 2 3" xfId="6748" xr:uid="{C0041D1A-9490-44F5-8FB4-0F43301171ED}"/>
    <cellStyle name="20% - Accent5 8 3 2 2 4" xfId="8919" xr:uid="{60F31ADD-1532-4281-8284-262BEBE4C31C}"/>
    <cellStyle name="20% - Accent5 8 3 2 3" xfId="3469" xr:uid="{EF223F5F-0210-43DD-8C6B-D70906C4F571}"/>
    <cellStyle name="20% - Accent5 8 3 2 4" xfId="5681" xr:uid="{4BFD480D-AE86-4C48-817A-220398E203C2}"/>
    <cellStyle name="20% - Accent5 8 3 2 5" xfId="7852" xr:uid="{E9D230E1-001D-4972-90DB-822FD153EFE8}"/>
    <cellStyle name="20% - Accent5 8 3 3" xfId="1623" xr:uid="{ABBACC47-7191-4AD6-A920-86244D3D81B5}"/>
    <cellStyle name="20% - Accent5 8 3 3 2" xfId="4031" xr:uid="{4E86A2DF-3CB6-45E1-97E5-3CEBC2962D0D}"/>
    <cellStyle name="20% - Accent5 8 3 3 3" xfId="6243" xr:uid="{3A9FC36F-14EA-4996-8FDD-D79370082552}"/>
    <cellStyle name="20% - Accent5 8 3 3 4" xfId="8414" xr:uid="{27F0BFD3-CB12-4F5E-B959-BB43AB9A660C}"/>
    <cellStyle name="20% - Accent5 8 3 4" xfId="2963" xr:uid="{1BD4523B-F2AD-4AEB-94AE-7ED128373F27}"/>
    <cellStyle name="20% - Accent5 8 3 5" xfId="5176" xr:uid="{8E46BD1D-04DB-43C8-B43B-CFE3540833CA}"/>
    <cellStyle name="20% - Accent5 8 3 6" xfId="7347" xr:uid="{9BFF63E0-0EBC-41CD-900D-26A7973A2FB8}"/>
    <cellStyle name="20% - Accent5 8 4" xfId="806" xr:uid="{FE409003-4756-4A98-9DFC-0BA8488D4250}"/>
    <cellStyle name="20% - Accent5 8 4 2" xfId="1875" xr:uid="{5C92E913-1AD6-46F8-BD32-FCD93BE21D54}"/>
    <cellStyle name="20% - Accent5 8 4 2 2" xfId="4283" xr:uid="{632403A9-3433-4EB6-9100-B7C5205F6A15}"/>
    <cellStyle name="20% - Accent5 8 4 2 3" xfId="6495" xr:uid="{1063A1DA-EB47-42C3-BB24-A9BE7C73ADDB}"/>
    <cellStyle name="20% - Accent5 8 4 2 4" xfId="8666" xr:uid="{CD07F6EE-A56B-458E-AE9B-9A8198EA11F8}"/>
    <cellStyle name="20% - Accent5 8 4 3" xfId="3215" xr:uid="{7963C808-B8AB-4587-AFCA-5875356BE9BA}"/>
    <cellStyle name="20% - Accent5 8 4 4" xfId="5428" xr:uid="{1FB753E8-3F54-4D01-9B77-D5FC1F4A8932}"/>
    <cellStyle name="20% - Accent5 8 4 5" xfId="7599" xr:uid="{57261508-3CD4-4581-AB65-DE03AB9424B5}"/>
    <cellStyle name="20% - Accent5 8 5" xfId="1370" xr:uid="{02BF22BF-01E0-4813-BE6E-487ABD42B717}"/>
    <cellStyle name="20% - Accent5 8 5 2" xfId="3778" xr:uid="{52CBAAFB-283A-4A93-8C05-9D53DB25EAD8}"/>
    <cellStyle name="20% - Accent5 8 5 3" xfId="5990" xr:uid="{B514EF37-5DB6-45C8-AB61-6B7F296B35BB}"/>
    <cellStyle name="20% - Accent5 8 5 4" xfId="8161" xr:uid="{6747B3FA-0101-4FE9-A4AC-2E3C9E25970C}"/>
    <cellStyle name="20% - Accent5 8 6" xfId="2712" xr:uid="{9A611E3C-2A16-4554-A078-B39EE92BB3D4}"/>
    <cellStyle name="20% - Accent5 8 7" xfId="4926" xr:uid="{C2C2D391-7B5B-4333-9F00-BB4A92AB979E}"/>
    <cellStyle name="20% - Accent5 8 8" xfId="7097" xr:uid="{09FD0819-E0A8-45E4-BD2C-8FEA925ED91C}"/>
    <cellStyle name="20% - Accent5 9" xfId="308" xr:uid="{683311DA-5F21-4B22-AF87-87843EEDE9C6}"/>
    <cellStyle name="20% - Accent5 9 2" xfId="567" xr:uid="{33E040FE-FB48-4490-978C-707D1198478E}"/>
    <cellStyle name="20% - Accent5 9 2 2" xfId="1074" xr:uid="{039AF8C6-A468-4E72-B3E2-CD8F5F5EED25}"/>
    <cellStyle name="20% - Accent5 9 2 2 2" xfId="2142" xr:uid="{D564C339-C8BE-4E67-B724-0F3D7E2154DA}"/>
    <cellStyle name="20% - Accent5 9 2 2 2 2" xfId="4550" xr:uid="{08D14600-4CF4-41B5-8B31-59E21A92DD49}"/>
    <cellStyle name="20% - Accent5 9 2 2 2 3" xfId="6762" xr:uid="{025C78F8-A926-443F-9108-EE42556F19BB}"/>
    <cellStyle name="20% - Accent5 9 2 2 2 4" xfId="8933" xr:uid="{8047FECB-FA68-4A60-9DA8-2EB276BEC27C}"/>
    <cellStyle name="20% - Accent5 9 2 2 3" xfId="3483" xr:uid="{ACAF463C-2AEC-4EBD-B79E-E86819C64053}"/>
    <cellStyle name="20% - Accent5 9 2 2 4" xfId="5695" xr:uid="{790895F0-189D-4DC6-9CC5-4FB9181DA6E1}"/>
    <cellStyle name="20% - Accent5 9 2 2 5" xfId="7866" xr:uid="{DEB0BFA0-7DC0-4E46-AFBA-C7324D915C06}"/>
    <cellStyle name="20% - Accent5 9 2 3" xfId="1637" xr:uid="{6609AD70-22EC-4B0B-8822-714CC0516B5B}"/>
    <cellStyle name="20% - Accent5 9 2 3 2" xfId="4045" xr:uid="{EFD770E7-0864-4F8D-95F3-7614532C320F}"/>
    <cellStyle name="20% - Accent5 9 2 3 3" xfId="6257" xr:uid="{D4FF6EC9-7AC5-4618-8463-107A6F0140BE}"/>
    <cellStyle name="20% - Accent5 9 2 3 4" xfId="8428" xr:uid="{0CBFA12E-D09E-4C2E-B9FA-9D674807BC5B}"/>
    <cellStyle name="20% - Accent5 9 2 4" xfId="2977" xr:uid="{999A0EA7-8219-4CEC-9EF7-97E11F524FF3}"/>
    <cellStyle name="20% - Accent5 9 2 5" xfId="5190" xr:uid="{B1462433-3864-48D6-AADE-85CDEAA1BA0A}"/>
    <cellStyle name="20% - Accent5 9 2 6" xfId="7361" xr:uid="{592EE113-4ED3-474E-8519-6AC16C6ADBCA}"/>
    <cellStyle name="20% - Accent5 9 3" xfId="820" xr:uid="{27BEED3D-5C83-4285-96CE-A025491E334F}"/>
    <cellStyle name="20% - Accent5 9 3 2" xfId="1889" xr:uid="{625B1047-A305-4299-82D9-632482222F78}"/>
    <cellStyle name="20% - Accent5 9 3 2 2" xfId="4297" xr:uid="{5A5A6E3B-08D6-415E-A127-9390B2146450}"/>
    <cellStyle name="20% - Accent5 9 3 2 3" xfId="6509" xr:uid="{C6D6C29F-3F19-4656-B6CB-AD1DE412A35C}"/>
    <cellStyle name="20% - Accent5 9 3 2 4" xfId="8680" xr:uid="{313A36F0-2585-4507-AC49-B405E0A6A313}"/>
    <cellStyle name="20% - Accent5 9 3 3" xfId="3229" xr:uid="{BC25C37C-40A1-4451-8C60-5A2C4227242E}"/>
    <cellStyle name="20% - Accent5 9 3 4" xfId="5442" xr:uid="{ECC2E30E-E3CC-4527-95D7-25DB1D492E7B}"/>
    <cellStyle name="20% - Accent5 9 3 5" xfId="7613" xr:uid="{7275266B-360B-431D-9634-FE52152997EC}"/>
    <cellStyle name="20% - Accent5 9 4" xfId="1384" xr:uid="{AF3C7613-9BD5-4B43-8799-392CE5CF0A27}"/>
    <cellStyle name="20% - Accent5 9 4 2" xfId="3792" xr:uid="{2A617914-9A06-43AC-A42F-C3FF9AE1836F}"/>
    <cellStyle name="20% - Accent5 9 4 3" xfId="6004" xr:uid="{024105B8-D3DC-465D-AF0B-56F8FAF16D6E}"/>
    <cellStyle name="20% - Accent5 9 4 4" xfId="8175" xr:uid="{17B53552-504A-4292-9F14-DB75112D992C}"/>
    <cellStyle name="20% - Accent5 9 5" xfId="2726" xr:uid="{0B4D34A6-1CD8-41AF-B48E-8FE96F58B25D}"/>
    <cellStyle name="20% - Accent5 9 6" xfId="4940" xr:uid="{36F8FE4F-5964-4B52-B175-E1D551390969}"/>
    <cellStyle name="20% - Accent5 9 7" xfId="7111" xr:uid="{9DB1681A-FA51-49B6-9BBB-DA9A6FE81C95}"/>
    <cellStyle name="20% - Accent6 10" xfId="425" xr:uid="{4B4B9E3F-4DE9-4AA9-9A44-D2A4A2A56247}"/>
    <cellStyle name="20% - Accent6 10 2" xfId="681" xr:uid="{97384FF8-51CD-468A-B407-E05D19DDFE41}"/>
    <cellStyle name="20% - Accent6 10 2 2" xfId="1188" xr:uid="{9F124024-E3B0-490E-8A98-DA1C0CB08B53}"/>
    <cellStyle name="20% - Accent6 10 2 2 2" xfId="2256" xr:uid="{D2BD7385-2216-458C-B430-02867FBDA622}"/>
    <cellStyle name="20% - Accent6 10 2 2 2 2" xfId="4664" xr:uid="{7FBDDD33-0FAD-42AB-A06E-22BACCD8407A}"/>
    <cellStyle name="20% - Accent6 10 2 2 2 3" xfId="6876" xr:uid="{5C0329A0-4E2C-4867-A14B-B21EEDEBDB41}"/>
    <cellStyle name="20% - Accent6 10 2 2 2 4" xfId="9047" xr:uid="{B682504B-B863-4028-9EB9-46D1C2F224AD}"/>
    <cellStyle name="20% - Accent6 10 2 2 3" xfId="3597" xr:uid="{1279DE19-B203-40DB-85C8-590B735438FF}"/>
    <cellStyle name="20% - Accent6 10 2 2 4" xfId="5809" xr:uid="{73A506BE-6201-4E33-9C73-F78578F1145B}"/>
    <cellStyle name="20% - Accent6 10 2 2 5" xfId="7980" xr:uid="{45221E53-67AF-4B66-960D-2092D4FBE559}"/>
    <cellStyle name="20% - Accent6 10 2 3" xfId="1751" xr:uid="{AFAA6FAC-304B-412E-8C91-4F7889464271}"/>
    <cellStyle name="20% - Accent6 10 2 3 2" xfId="4159" xr:uid="{F505FAFE-1304-4B07-B9F7-2DF0C84D205B}"/>
    <cellStyle name="20% - Accent6 10 2 3 3" xfId="6371" xr:uid="{16C63820-5FFB-4361-9FDD-AB1EE9D015BF}"/>
    <cellStyle name="20% - Accent6 10 2 3 4" xfId="8542" xr:uid="{C8C801A5-C07E-475B-B27B-C1C8BFD18EAA}"/>
    <cellStyle name="20% - Accent6 10 2 4" xfId="3091" xr:uid="{252E3667-1ABE-4447-8707-773702AF6EBE}"/>
    <cellStyle name="20% - Accent6 10 2 5" xfId="5304" xr:uid="{C5E232F1-5D13-45A0-B87A-ECC025A893BD}"/>
    <cellStyle name="20% - Accent6 10 2 6" xfId="7475" xr:uid="{B901AB3F-1574-483A-88C4-7D478F8332C6}"/>
    <cellStyle name="20% - Accent6 10 3" xfId="934" xr:uid="{6CCFD861-814B-47FD-9D98-751247AEF9AD}"/>
    <cellStyle name="20% - Accent6 10 3 2" xfId="2003" xr:uid="{51DAC1E4-5F1B-4AE4-AAEB-8C6D2FEB8821}"/>
    <cellStyle name="20% - Accent6 10 3 2 2" xfId="4411" xr:uid="{80BF3AF8-A2A5-41DA-84E1-927EE7DC7CA4}"/>
    <cellStyle name="20% - Accent6 10 3 2 3" xfId="6623" xr:uid="{2EE32807-E1BD-4C1F-99F3-E38856A3D9EF}"/>
    <cellStyle name="20% - Accent6 10 3 2 4" xfId="8794" xr:uid="{E7188C6D-6B86-45BD-9995-4410523CE1CA}"/>
    <cellStyle name="20% - Accent6 10 3 3" xfId="3343" xr:uid="{C585F91A-7E5F-41E6-969C-CBCD95A4AF4F}"/>
    <cellStyle name="20% - Accent6 10 3 4" xfId="5556" xr:uid="{1435F754-CF58-48B0-AFC9-C8CEDBF5AF5E}"/>
    <cellStyle name="20% - Accent6 10 3 5" xfId="7727" xr:uid="{897D6A67-A0A0-4823-90D2-49F984122014}"/>
    <cellStyle name="20% - Accent6 10 4" xfId="1498" xr:uid="{D7D9FAF3-92EA-432A-ABA9-704AD78FB2FC}"/>
    <cellStyle name="20% - Accent6 10 4 2" xfId="3906" xr:uid="{6F77BDA2-8B73-46FA-8D1B-C13C71AB586D}"/>
    <cellStyle name="20% - Accent6 10 4 3" xfId="6118" xr:uid="{B278EB99-D5DC-41DC-991D-96CFFE7A9A74}"/>
    <cellStyle name="20% - Accent6 10 4 4" xfId="8289" xr:uid="{D2D5F65F-ED62-4CD1-BACC-B04B38ABDC1E}"/>
    <cellStyle name="20% - Accent6 10 5" xfId="2838" xr:uid="{243CF82B-10B9-4A86-830B-350A39B7A244}"/>
    <cellStyle name="20% - Accent6 10 6" xfId="5051" xr:uid="{1EA31D2D-0861-4F21-AB4C-C1484A1BC347}"/>
    <cellStyle name="20% - Accent6 10 7" xfId="7222" xr:uid="{4FC5B35F-85F0-4FF1-98D8-B169F150622E}"/>
    <cellStyle name="20% - Accent6 11" xfId="441" xr:uid="{36734760-679F-4079-989F-E47218502BBF}"/>
    <cellStyle name="20% - Accent6 11 2" xfId="696" xr:uid="{482A6D15-E32F-42D0-96EB-FB5AFC2788FA}"/>
    <cellStyle name="20% - Accent6 11 2 2" xfId="1203" xr:uid="{2AE6CFE2-7D44-4EB3-B7E6-268066150322}"/>
    <cellStyle name="20% - Accent6 11 2 2 2" xfId="2271" xr:uid="{F3F5E260-6628-4EEF-AA9C-6282AAEAB625}"/>
    <cellStyle name="20% - Accent6 11 2 2 2 2" xfId="4679" xr:uid="{C2EF3F12-F579-4B21-9B65-5CA559088CC5}"/>
    <cellStyle name="20% - Accent6 11 2 2 2 3" xfId="6891" xr:uid="{D72423E2-A967-4674-8169-D017CCAC36E9}"/>
    <cellStyle name="20% - Accent6 11 2 2 2 4" xfId="9062" xr:uid="{1D961ED8-52FF-441F-9F26-433FB1F4386B}"/>
    <cellStyle name="20% - Accent6 11 2 2 3" xfId="3612" xr:uid="{F2F9930A-1579-4457-9B90-C7FF3581C06F}"/>
    <cellStyle name="20% - Accent6 11 2 2 4" xfId="5824" xr:uid="{108A0AA3-C91C-439C-8ADB-E7C06A206225}"/>
    <cellStyle name="20% - Accent6 11 2 2 5" xfId="7995" xr:uid="{06CA9A58-842D-40A4-9A19-6A3486FF49AB}"/>
    <cellStyle name="20% - Accent6 11 2 3" xfId="1766" xr:uid="{E43C8FD5-6F2C-41EF-9BF6-4136E3A61FC6}"/>
    <cellStyle name="20% - Accent6 11 2 3 2" xfId="4174" xr:uid="{DC82B0D6-16EE-4694-9118-51B2CAA34C8D}"/>
    <cellStyle name="20% - Accent6 11 2 3 3" xfId="6386" xr:uid="{719F2D57-D037-457C-AD72-B38C16D30B42}"/>
    <cellStyle name="20% - Accent6 11 2 3 4" xfId="8557" xr:uid="{244B8BAD-3B0F-4B44-9ECC-CE39035B3A1E}"/>
    <cellStyle name="20% - Accent6 11 2 4" xfId="3106" xr:uid="{A766BE4C-667E-4D89-91DB-8F164DC3CB59}"/>
    <cellStyle name="20% - Accent6 11 2 5" xfId="5319" xr:uid="{F3D37FDE-AD01-44BB-AECA-1D058EA2D8C6}"/>
    <cellStyle name="20% - Accent6 11 2 6" xfId="7490" xr:uid="{A587CEAF-9C97-44D5-9CC2-9823935DC379}"/>
    <cellStyle name="20% - Accent6 11 3" xfId="950" xr:uid="{33C07A52-F274-40D2-9C3F-C7E55D4FB934}"/>
    <cellStyle name="20% - Accent6 11 3 2" xfId="2018" xr:uid="{411C044A-5BED-4324-8A5F-F4FCDD6140C7}"/>
    <cellStyle name="20% - Accent6 11 3 2 2" xfId="4426" xr:uid="{A8BCEA88-BDEF-4B86-B678-7F48FC92A3BD}"/>
    <cellStyle name="20% - Accent6 11 3 2 3" xfId="6638" xr:uid="{0455B227-EBCD-4BF4-96F4-FFFD23E15902}"/>
    <cellStyle name="20% - Accent6 11 3 2 4" xfId="8809" xr:uid="{6A8683C5-31D9-4DE1-95EA-8254F50206D9}"/>
    <cellStyle name="20% - Accent6 11 3 3" xfId="3359" xr:uid="{B72FFDBD-3B16-4655-A173-B1D79297009D}"/>
    <cellStyle name="20% - Accent6 11 3 4" xfId="5571" xr:uid="{E350F49C-4B70-4995-BD2A-0986BD18CC08}"/>
    <cellStyle name="20% - Accent6 11 3 5" xfId="7742" xr:uid="{DCFF205C-37C4-4249-A6C4-359388F95A52}"/>
    <cellStyle name="20% - Accent6 11 4" xfId="1513" xr:uid="{D0B387DD-F742-4089-A645-FB568F5CD719}"/>
    <cellStyle name="20% - Accent6 11 4 2" xfId="3921" xr:uid="{270C9B1B-4104-4302-90C0-69499DEB4119}"/>
    <cellStyle name="20% - Accent6 11 4 3" xfId="6133" xr:uid="{46C3B35A-5B91-4084-9674-723C93CE7816}"/>
    <cellStyle name="20% - Accent6 11 4 4" xfId="8304" xr:uid="{34DB8ADF-4914-4EC8-8950-BC208E5D6E32}"/>
    <cellStyle name="20% - Accent6 11 5" xfId="2853" xr:uid="{679923CB-F17C-4297-B504-115A1B1105D9}"/>
    <cellStyle name="20% - Accent6 11 6" xfId="5066" xr:uid="{1BFE001B-50BA-44CB-BF41-E01D78932D18}"/>
    <cellStyle name="20% - Accent6 11 7" xfId="7237" xr:uid="{1BB23B64-05AC-46CE-9FCD-131F8E71375E}"/>
    <cellStyle name="20% - Accent6 12" xfId="456" xr:uid="{19A699D0-AC24-4635-AB7F-D64AE66102F5}"/>
    <cellStyle name="20% - Accent6 12 2" xfId="964" xr:uid="{90D96540-0A5C-4776-9810-DF6E0A848838}"/>
    <cellStyle name="20% - Accent6 12 2 2" xfId="2032" xr:uid="{E20D55B7-71A3-4735-9474-A36651BD13CC}"/>
    <cellStyle name="20% - Accent6 12 2 2 2" xfId="4440" xr:uid="{C55A2D7D-5A31-45F9-BDF1-7F4DFBBC0696}"/>
    <cellStyle name="20% - Accent6 12 2 2 3" xfId="6652" xr:uid="{DE762E33-5AB0-441C-B9C1-A40B169AB157}"/>
    <cellStyle name="20% - Accent6 12 2 2 4" xfId="8823" xr:uid="{10A28553-0D17-4CE2-86CC-0AF07512D2E0}"/>
    <cellStyle name="20% - Accent6 12 2 3" xfId="3373" xr:uid="{EDD32294-F0BA-4B23-A0D0-53031BF9D1DE}"/>
    <cellStyle name="20% - Accent6 12 2 4" xfId="5585" xr:uid="{996B0B96-250B-49F1-B5AA-5A92C947D9CD}"/>
    <cellStyle name="20% - Accent6 12 2 5" xfId="7756" xr:uid="{DC7A6119-47E0-45A0-B6E2-0A0AACF4AEDE}"/>
    <cellStyle name="20% - Accent6 12 3" xfId="1527" xr:uid="{A5DEC40C-4F87-4620-B451-F982F33FF773}"/>
    <cellStyle name="20% - Accent6 12 3 2" xfId="3935" xr:uid="{FB0C7138-59C3-4606-A57C-77F281284CF6}"/>
    <cellStyle name="20% - Accent6 12 3 3" xfId="6147" xr:uid="{CA2CC619-F072-4295-ABEF-95D62F223A21}"/>
    <cellStyle name="20% - Accent6 12 3 4" xfId="8318" xr:uid="{7E4C6554-3230-4C1D-9CFE-BA0D44EB2708}"/>
    <cellStyle name="20% - Accent6 12 4" xfId="2867" xr:uid="{D50F97F0-4475-4EF4-B6F6-CB36320C7D3E}"/>
    <cellStyle name="20% - Accent6 12 5" xfId="5080" xr:uid="{CA527A15-4B29-4EF1-903E-6245360EF187}"/>
    <cellStyle name="20% - Accent6 12 6" xfId="7251" xr:uid="{909F79E1-94DB-44E3-B03E-D060C103AB96}"/>
    <cellStyle name="20% - Accent6 13" xfId="709" xr:uid="{A9EDBC40-0E4F-4926-AFA9-9B6D0164FB32}"/>
    <cellStyle name="20% - Accent6 13 2" xfId="1779" xr:uid="{2208B990-E663-4E8F-BE84-DBB6F0D85CBF}"/>
    <cellStyle name="20% - Accent6 13 2 2" xfId="4187" xr:uid="{21CA7FDB-41CC-4260-AB4A-CAE4A57FAD6E}"/>
    <cellStyle name="20% - Accent6 13 2 3" xfId="6399" xr:uid="{FA0641C0-739C-4CD2-8590-08F8CEFA6587}"/>
    <cellStyle name="20% - Accent6 13 2 4" xfId="8570" xr:uid="{AF1F0FF5-26A3-4B84-A699-08AC3F0EF081}"/>
    <cellStyle name="20% - Accent6 13 3" xfId="3119" xr:uid="{7F8A4F71-92C9-4982-8FCD-481638812F01}"/>
    <cellStyle name="20% - Accent6 13 4" xfId="5332" xr:uid="{8A2C5B44-51DE-4AEC-B3AB-F16ACEDA91D1}"/>
    <cellStyle name="20% - Accent6 13 5" xfId="7503" xr:uid="{B7FB0C09-E4D5-4299-AB11-EFDB3286F19D}"/>
    <cellStyle name="20% - Accent6 14" xfId="1217" xr:uid="{E2D1DD0A-E82F-4ED8-B3DF-769666F31EC5}"/>
    <cellStyle name="20% - Accent6 14 2" xfId="2285" xr:uid="{D61AD394-3DC8-4B6D-B7F5-5FEBC6FAC849}"/>
    <cellStyle name="20% - Accent6 14 2 2" xfId="4693" xr:uid="{1BF9E1EC-ECFB-4A29-9202-573AF9E27CB3}"/>
    <cellStyle name="20% - Accent6 14 2 3" xfId="6905" xr:uid="{5F24A05A-4A7F-483C-96FD-A5952E00EB88}"/>
    <cellStyle name="20% - Accent6 14 2 4" xfId="9076" xr:uid="{FB0704CC-0566-4D9B-B874-247D872A18EE}"/>
    <cellStyle name="20% - Accent6 14 3" xfId="3626" xr:uid="{5B5F18BF-5007-478E-8746-905BAAC7528C}"/>
    <cellStyle name="20% - Accent6 14 4" xfId="5838" xr:uid="{963B72ED-6523-4669-A09F-F75D0E442BB8}"/>
    <cellStyle name="20% - Accent6 14 5" xfId="8009" xr:uid="{B8782D59-6414-41BB-8F2F-1B319D03D144}"/>
    <cellStyle name="20% - Accent6 15" xfId="1231" xr:uid="{2EF68B1F-5E83-4D66-95CA-D79FB1D58015}"/>
    <cellStyle name="20% - Accent6 15 2" xfId="2299" xr:uid="{70378898-8623-421C-B160-07CF24502D3D}"/>
    <cellStyle name="20% - Accent6 15 2 2" xfId="4707" xr:uid="{F6B66091-6658-4E2D-BB99-0F5999D041C4}"/>
    <cellStyle name="20% - Accent6 15 2 3" xfId="6919" xr:uid="{C112EA5D-4C21-46FB-8A1D-A403F09C686B}"/>
    <cellStyle name="20% - Accent6 15 2 4" xfId="9090" xr:uid="{A3E25F6F-7BD3-427F-8BB2-1D1BF30013DC}"/>
    <cellStyle name="20% - Accent6 15 3" xfId="3640" xr:uid="{E80B5E6A-4183-4F62-9954-16CD5D4AE424}"/>
    <cellStyle name="20% - Accent6 15 4" xfId="5852" xr:uid="{C1263831-1B64-4613-9B0A-D119C9B06D26}"/>
    <cellStyle name="20% - Accent6 15 5" xfId="8023" xr:uid="{03FA02D1-08BA-472B-8CA7-6498B2B4A712}"/>
    <cellStyle name="20% - Accent6 16" xfId="1245" xr:uid="{8C0D25A1-937B-4C26-8319-2EAEEF3B99EB}"/>
    <cellStyle name="20% - Accent6 16 2" xfId="2313" xr:uid="{B85E398F-F49A-4CF7-BCA9-49FC7778B42D}"/>
    <cellStyle name="20% - Accent6 16 2 2" xfId="4721" xr:uid="{442F6D9C-8732-4669-ABDE-10A68F217A20}"/>
    <cellStyle name="20% - Accent6 16 2 3" xfId="6933" xr:uid="{2319B9D2-0BCC-45F2-817B-6513982EC9E3}"/>
    <cellStyle name="20% - Accent6 16 2 4" xfId="9104" xr:uid="{A984E0E4-8562-4C48-81A2-0216D21245E4}"/>
    <cellStyle name="20% - Accent6 16 3" xfId="3654" xr:uid="{777AEAC8-6EFD-4507-9C0A-6B3D0D12FF5D}"/>
    <cellStyle name="20% - Accent6 16 4" xfId="5866" xr:uid="{3E4EF91F-7710-446A-AD00-04701C826C4B}"/>
    <cellStyle name="20% - Accent6 16 5" xfId="8037" xr:uid="{FD37908D-A856-4F48-B510-9EB752CD7FDB}"/>
    <cellStyle name="20% - Accent6 17" xfId="1259" xr:uid="{5A3793AC-76C7-4A06-8FF4-7707EBACD584}"/>
    <cellStyle name="20% - Accent6 17 2" xfId="2327" xr:uid="{17A56643-2478-408F-B38B-AD0782D98D9C}"/>
    <cellStyle name="20% - Accent6 17 2 2" xfId="4735" xr:uid="{2E1E1146-7FA2-4196-AAB5-13C1E00393D2}"/>
    <cellStyle name="20% - Accent6 17 2 3" xfId="6947" xr:uid="{75BBED2E-7774-492A-9497-A3A9492B8094}"/>
    <cellStyle name="20% - Accent6 17 2 4" xfId="9118" xr:uid="{7A90104B-BC75-419B-AA20-F0202B713A54}"/>
    <cellStyle name="20% - Accent6 17 3" xfId="3668" xr:uid="{7A4296ED-E6B7-456A-BA60-1F8A53C9AA62}"/>
    <cellStyle name="20% - Accent6 17 4" xfId="5880" xr:uid="{E8249DD7-73AE-44F7-A990-AE0A9346530D}"/>
    <cellStyle name="20% - Accent6 17 5" xfId="8051" xr:uid="{D76EFB75-207F-44A7-8766-0328E47A6E02}"/>
    <cellStyle name="20% - Accent6 18" xfId="1273" xr:uid="{6240755A-0F2E-4CBA-BB61-D440EBF0F402}"/>
    <cellStyle name="20% - Accent6 18 2" xfId="3682" xr:uid="{BD0FFA00-ECA8-4EBE-9886-83470031F272}"/>
    <cellStyle name="20% - Accent6 18 3" xfId="5894" xr:uid="{0D113C1F-5CB9-4D20-83AD-0A3D89B06736}"/>
    <cellStyle name="20% - Accent6 18 4" xfId="8065" xr:uid="{9C245318-E387-4414-B1FE-EEFB07A4F3A0}"/>
    <cellStyle name="20% - Accent6 19" xfId="2341" xr:uid="{BEA6038B-9992-4D48-9A4C-7BC0E6A4F205}"/>
    <cellStyle name="20% - Accent6 19 2" xfId="4749" xr:uid="{DA0DCD6E-A3FA-4335-AADF-39BAE910B514}"/>
    <cellStyle name="20% - Accent6 19 3" xfId="6961" xr:uid="{AED3B160-F40D-4131-95CD-E9B1D9E5E42E}"/>
    <cellStyle name="20% - Accent6 19 4" xfId="9132" xr:uid="{B3EE821E-79BE-4039-BE45-04000A570792}"/>
    <cellStyle name="20% - Accent6 2" xfId="63" xr:uid="{E59330AC-FEB4-4670-8102-6B15D77B89FC}"/>
    <cellStyle name="20% - Accent6 2 2" xfId="125" xr:uid="{8E4D9CB9-38CE-4998-9EA4-1EBB06B58FAE}"/>
    <cellStyle name="20% - Accent6 2 3" xfId="2377" xr:uid="{36A9BBCA-DD68-481A-A223-F6110935F20B}"/>
    <cellStyle name="20% - Accent6 2 3 2" xfId="4776" xr:uid="{9AA64C1A-5453-4D12-8366-CA3F949C5BEB}"/>
    <cellStyle name="20% - Accent6 2 4" xfId="2530" xr:uid="{BC74419C-8447-4011-A97A-0139D63E9374}"/>
    <cellStyle name="20% - Accent6 2 5" xfId="2375" xr:uid="{186DD0E5-D076-4904-8765-FE95CEFD673C}"/>
    <cellStyle name="20% - Accent6 2 6" xfId="2621" xr:uid="{659B2014-6C4B-474E-8C93-12C3AABAAE23}"/>
    <cellStyle name="20% - Accent6 20" xfId="2371" xr:uid="{252094F7-A6DB-4306-8111-286A1F57A7BA}"/>
    <cellStyle name="20% - Accent6 20 2" xfId="4773" xr:uid="{C5FEED75-F361-42C5-A9EB-74245656A694}"/>
    <cellStyle name="20% - Accent6 20 3" xfId="6975" xr:uid="{4E05E964-D58C-4C29-85F7-9EB04E977829}"/>
    <cellStyle name="20% - Accent6 20 4" xfId="9146" xr:uid="{1A67B2C3-4991-4B3E-A4CB-9D50908C74F2}"/>
    <cellStyle name="20% - Accent6 21" xfId="2602" xr:uid="{028461E8-69FA-4987-9B00-BA046C7DCF7A}"/>
    <cellStyle name="20% - Accent6 22" xfId="4815" xr:uid="{A6766ED1-0A48-4AA4-B29A-176F5CBA66BF}"/>
    <cellStyle name="20% - Accent6 23" xfId="4829" xr:uid="{042F00AE-E247-4183-9FF2-58CC4060DA94}"/>
    <cellStyle name="20% - Accent6 24" xfId="7000" xr:uid="{02A9CD6D-E4CC-4A69-9CA1-A8B4CB1ED578}"/>
    <cellStyle name="20% - Accent6 3" xfId="225" xr:uid="{264CA4AE-AA5C-4066-82D0-26A4694728AA}"/>
    <cellStyle name="20% - Accent6 3 2" xfId="340" xr:uid="{B352080B-A012-4CD2-B4A0-BD6D295B5694}"/>
    <cellStyle name="20% - Accent6 3 2 2" xfId="596" xr:uid="{8ED8E796-7F0F-49C3-BDF9-1BB2F0039F5B}"/>
    <cellStyle name="20% - Accent6 3 2 2 2" xfId="1103" xr:uid="{D3C11C55-AD1D-472F-845B-C48BDAE28A4C}"/>
    <cellStyle name="20% - Accent6 3 2 2 2 2" xfId="2171" xr:uid="{C9E7593F-DF26-414F-94AA-B57E67894764}"/>
    <cellStyle name="20% - Accent6 3 2 2 2 2 2" xfId="4579" xr:uid="{8A1D9943-8E38-48B8-85F0-FDDF95F0A52C}"/>
    <cellStyle name="20% - Accent6 3 2 2 2 2 3" xfId="6791" xr:uid="{994E038F-BC12-4A28-98F4-E68C183AEF9D}"/>
    <cellStyle name="20% - Accent6 3 2 2 2 2 4" xfId="8962" xr:uid="{B0C852F6-F105-4498-AC76-E646E77B5983}"/>
    <cellStyle name="20% - Accent6 3 2 2 2 3" xfId="3512" xr:uid="{B8724D43-3D9B-49FF-80CA-53F04782813D}"/>
    <cellStyle name="20% - Accent6 3 2 2 2 4" xfId="5724" xr:uid="{837FB5B0-C9FB-41BF-86DF-3B0FA93BF5EF}"/>
    <cellStyle name="20% - Accent6 3 2 2 2 5" xfId="7895" xr:uid="{33973AB7-1A4D-48A7-B66D-37011951004E}"/>
    <cellStyle name="20% - Accent6 3 2 2 3" xfId="1666" xr:uid="{66104AC5-011A-4AC7-A302-B84E7A489DDB}"/>
    <cellStyle name="20% - Accent6 3 2 2 3 2" xfId="4074" xr:uid="{0556F571-1E77-45BE-9D58-E502759B8471}"/>
    <cellStyle name="20% - Accent6 3 2 2 3 3" xfId="6286" xr:uid="{2117EEA5-A800-4ECB-B807-5E527C0A9AFE}"/>
    <cellStyle name="20% - Accent6 3 2 2 3 4" xfId="8457" xr:uid="{9BC48A2D-34B1-4220-A739-3D37A0BFE5EF}"/>
    <cellStyle name="20% - Accent6 3 2 2 4" xfId="3006" xr:uid="{59FA4DD5-33D8-447D-A1B1-F253A8C3F0EC}"/>
    <cellStyle name="20% - Accent6 3 2 2 5" xfId="5219" xr:uid="{25B483D2-3990-431D-9CDC-30046280EEF1}"/>
    <cellStyle name="20% - Accent6 3 2 2 6" xfId="7390" xr:uid="{174B8E53-D12C-4AFF-A9B2-A06695ABECE2}"/>
    <cellStyle name="20% - Accent6 3 2 3" xfId="849" xr:uid="{E5C05F85-342C-498C-A82E-7365908B007F}"/>
    <cellStyle name="20% - Accent6 3 2 3 2" xfId="1918" xr:uid="{5657F793-AD50-4AEA-9BBD-79096EC9EA6A}"/>
    <cellStyle name="20% - Accent6 3 2 3 2 2" xfId="4326" xr:uid="{8FA7098D-226B-45C4-BE18-DA653084E6C1}"/>
    <cellStyle name="20% - Accent6 3 2 3 2 3" xfId="6538" xr:uid="{C868B3BA-895D-4C01-9EBA-ED78CF49268E}"/>
    <cellStyle name="20% - Accent6 3 2 3 2 4" xfId="8709" xr:uid="{CD65C948-1162-4BF3-8E82-FAE1D8C56FD2}"/>
    <cellStyle name="20% - Accent6 3 2 3 3" xfId="3258" xr:uid="{5C2BF3B8-AF0C-44B1-8CF9-A0B4C8DC92DE}"/>
    <cellStyle name="20% - Accent6 3 2 3 4" xfId="5471" xr:uid="{998A3152-F7E9-459D-870E-3305B17F2CCF}"/>
    <cellStyle name="20% - Accent6 3 2 3 5" xfId="7642" xr:uid="{3FA41DDB-3780-44C0-BEFC-68093189462F}"/>
    <cellStyle name="20% - Accent6 3 2 4" xfId="1413" xr:uid="{89674CC6-5E0F-4B1D-96DA-4BD9D5DE8B81}"/>
    <cellStyle name="20% - Accent6 3 2 4 2" xfId="3821" xr:uid="{551CA827-A4E5-44DB-8E55-D73D003E7D84}"/>
    <cellStyle name="20% - Accent6 3 2 4 3" xfId="6033" xr:uid="{2B68EA81-2C33-4616-94DA-8E2551D2744D}"/>
    <cellStyle name="20% - Accent6 3 2 4 4" xfId="8204" xr:uid="{7EF5E418-6257-4600-9169-55742799FF9D}"/>
    <cellStyle name="20% - Accent6 3 2 5" xfId="2753" xr:uid="{66C47554-C606-4A5D-88A0-72086287DBB9}"/>
    <cellStyle name="20% - Accent6 3 2 6" xfId="4966" xr:uid="{B873FCCC-85D6-490C-AFB7-E944732D0386}"/>
    <cellStyle name="20% - Accent6 3 2 7" xfId="7137" xr:uid="{45DE6737-8E7D-4964-9F51-FC141CF3CDE1}"/>
    <cellStyle name="20% - Accent6 3 3" xfId="484" xr:uid="{23797FCB-5EB5-48EC-8E9E-0AF6D777A791}"/>
    <cellStyle name="20% - Accent6 3 3 2" xfId="991" xr:uid="{31BD066F-2348-4E9A-B694-B4ABB7042948}"/>
    <cellStyle name="20% - Accent6 3 3 2 2" xfId="2059" xr:uid="{7FAA0236-2FEF-43E5-8DD0-100F90692A4A}"/>
    <cellStyle name="20% - Accent6 3 3 2 2 2" xfId="4467" xr:uid="{B72B62AF-EA46-4CAF-963F-388C2C92834B}"/>
    <cellStyle name="20% - Accent6 3 3 2 2 3" xfId="6679" xr:uid="{EFD65962-482C-46D9-8761-1F9D1A89AC0C}"/>
    <cellStyle name="20% - Accent6 3 3 2 2 4" xfId="8850" xr:uid="{B6F29433-D957-40C1-AF90-6D3086D83543}"/>
    <cellStyle name="20% - Accent6 3 3 2 3" xfId="3400" xr:uid="{819155D4-B1B6-4D73-BD3C-73300974B61B}"/>
    <cellStyle name="20% - Accent6 3 3 2 4" xfId="5612" xr:uid="{327BB242-E4ED-480B-BE1A-8A9547D43B88}"/>
    <cellStyle name="20% - Accent6 3 3 2 5" xfId="7783" xr:uid="{9D4C9441-F5BE-42AE-94E9-AA3EEB9E8207}"/>
    <cellStyle name="20% - Accent6 3 3 3" xfId="1554" xr:uid="{98A1B7CE-94F5-4A71-A8AE-918FA5162371}"/>
    <cellStyle name="20% - Accent6 3 3 3 2" xfId="3962" xr:uid="{930979C5-BA1D-43A9-A65D-7417FDC3B15F}"/>
    <cellStyle name="20% - Accent6 3 3 3 3" xfId="6174" xr:uid="{EBCA5821-15BC-4996-BC8E-942037C2F790}"/>
    <cellStyle name="20% - Accent6 3 3 3 4" xfId="8345" xr:uid="{4EE7F541-5BB3-4124-A8B8-CD82A08EAA14}"/>
    <cellStyle name="20% - Accent6 3 3 4" xfId="2894" xr:uid="{2ABA9C69-C670-4313-99AF-E679FF4D1834}"/>
    <cellStyle name="20% - Accent6 3 3 5" xfId="5107" xr:uid="{83E55A7B-21F4-4BAB-A3B9-D66346BD7936}"/>
    <cellStyle name="20% - Accent6 3 3 6" xfId="7278" xr:uid="{EF180943-882B-49DB-8BBA-0999BE5A3A9F}"/>
    <cellStyle name="20% - Accent6 3 4" xfId="737" xr:uid="{2C81E6FA-770D-4ACC-AFD0-0D114CB77EBD}"/>
    <cellStyle name="20% - Accent6 3 4 2" xfId="1806" xr:uid="{C24E5E28-B6A0-4FCB-9F78-B77F3AC951B6}"/>
    <cellStyle name="20% - Accent6 3 4 2 2" xfId="4214" xr:uid="{5387CD60-CCDB-49BD-9B7B-0A42DBBB26C8}"/>
    <cellStyle name="20% - Accent6 3 4 2 3" xfId="6426" xr:uid="{81B69DE9-E23F-42AC-963B-122D460DE0CA}"/>
    <cellStyle name="20% - Accent6 3 4 2 4" xfId="8597" xr:uid="{C133239C-288A-45E4-9471-DFA2ED3BCC04}"/>
    <cellStyle name="20% - Accent6 3 4 3" xfId="3146" xr:uid="{5A364853-C76C-487B-A1FA-D3C0D6CD1B9C}"/>
    <cellStyle name="20% - Accent6 3 4 4" xfId="5359" xr:uid="{9BFABA64-8C98-4EAA-B058-5159D4FC4189}"/>
    <cellStyle name="20% - Accent6 3 4 5" xfId="7530" xr:uid="{91818217-27FD-4173-8810-743367345EBA}"/>
    <cellStyle name="20% - Accent6 3 5" xfId="1301" xr:uid="{77508FF3-831C-4254-A7E5-D0781C72FFAE}"/>
    <cellStyle name="20% - Accent6 3 5 2" xfId="3709" xr:uid="{E878A13E-1258-4CC7-8C50-7CB5FE4AD7CE}"/>
    <cellStyle name="20% - Accent6 3 5 3" xfId="5921" xr:uid="{D08D00E3-0D3E-452C-9D58-01BA0B73B1D7}"/>
    <cellStyle name="20% - Accent6 3 5 4" xfId="8092" xr:uid="{E0DDFFC2-D6C3-49E1-9922-1F96D382FE82}"/>
    <cellStyle name="20% - Accent6 3 6" xfId="2643" xr:uid="{1204C5AF-6504-48C1-835E-6F9E4A6CAAE3}"/>
    <cellStyle name="20% - Accent6 3 7" xfId="4857" xr:uid="{78EB60E8-76F0-4E3D-B9E7-738172B0FBFB}"/>
    <cellStyle name="20% - Accent6 3 8" xfId="7028" xr:uid="{A212C1BF-0BF7-4162-87D5-45327BB6C7C9}"/>
    <cellStyle name="20% - Accent6 4" xfId="240" xr:uid="{5870FA33-8706-4053-B736-4A93D818072E}"/>
    <cellStyle name="20% - Accent6 4 2" xfId="355" xr:uid="{DCAB93FF-8DAC-490C-871F-54316A15B4A2}"/>
    <cellStyle name="20% - Accent6 4 2 2" xfId="611" xr:uid="{421A180E-3E77-42B7-BCC5-AB2ACF9903D7}"/>
    <cellStyle name="20% - Accent6 4 2 2 2" xfId="1118" xr:uid="{E41E90E2-6C2F-4BFC-8C99-CFBFE0E41C9C}"/>
    <cellStyle name="20% - Accent6 4 2 2 2 2" xfId="2186" xr:uid="{BF7E12E2-CB64-495D-9D44-A477BD3614C4}"/>
    <cellStyle name="20% - Accent6 4 2 2 2 2 2" xfId="4594" xr:uid="{F0E8BF4A-AD55-4D1B-B0EF-4B68C9227495}"/>
    <cellStyle name="20% - Accent6 4 2 2 2 2 3" xfId="6806" xr:uid="{48CEEAD7-DC49-4337-A631-D53DC899CF1D}"/>
    <cellStyle name="20% - Accent6 4 2 2 2 2 4" xfId="8977" xr:uid="{F448CCF6-25BC-4CC0-9C44-642300859645}"/>
    <cellStyle name="20% - Accent6 4 2 2 2 3" xfId="3527" xr:uid="{8ADF84DF-C1B0-4032-8E82-A7F8BFA5918E}"/>
    <cellStyle name="20% - Accent6 4 2 2 2 4" xfId="5739" xr:uid="{CD0F464C-8B06-45BF-A4DB-CD6F1732F42F}"/>
    <cellStyle name="20% - Accent6 4 2 2 2 5" xfId="7910" xr:uid="{1DA8AC8F-00D8-4381-9275-C9891D3F3E6E}"/>
    <cellStyle name="20% - Accent6 4 2 2 3" xfId="1681" xr:uid="{74E4609C-FDF6-4C63-8932-D3DC84378324}"/>
    <cellStyle name="20% - Accent6 4 2 2 3 2" xfId="4089" xr:uid="{BBA229BE-B2A1-4675-AD68-BCD3C749DA98}"/>
    <cellStyle name="20% - Accent6 4 2 2 3 3" xfId="6301" xr:uid="{F740478D-5BC8-4DBB-ACE1-3065A5746EE6}"/>
    <cellStyle name="20% - Accent6 4 2 2 3 4" xfId="8472" xr:uid="{830D7BA0-2ABA-49B2-A0FC-A7B03303BF50}"/>
    <cellStyle name="20% - Accent6 4 2 2 4" xfId="3021" xr:uid="{2D784532-6391-4051-A4D8-F7ECB9518853}"/>
    <cellStyle name="20% - Accent6 4 2 2 5" xfId="5234" xr:uid="{D62E97B2-277F-404B-B696-B601C3934731}"/>
    <cellStyle name="20% - Accent6 4 2 2 6" xfId="7405" xr:uid="{4B927812-C206-4D25-A00F-5DEA4604E2EB}"/>
    <cellStyle name="20% - Accent6 4 2 3" xfId="864" xr:uid="{FC329D18-07FE-402C-84F8-222EE9477980}"/>
    <cellStyle name="20% - Accent6 4 2 3 2" xfId="1933" xr:uid="{0AE1A6B2-1681-47C2-B61C-37BB00588572}"/>
    <cellStyle name="20% - Accent6 4 2 3 2 2" xfId="4341" xr:uid="{FD38D776-BA67-4056-888F-3797C9107130}"/>
    <cellStyle name="20% - Accent6 4 2 3 2 3" xfId="6553" xr:uid="{7BA7BD68-DA73-4F9B-A89D-B74A2DB407C8}"/>
    <cellStyle name="20% - Accent6 4 2 3 2 4" xfId="8724" xr:uid="{78AFF720-B837-4F12-AC21-B2538F6E4DB6}"/>
    <cellStyle name="20% - Accent6 4 2 3 3" xfId="3273" xr:uid="{6DA17EE3-D852-41DD-8A88-0E2B70F95B03}"/>
    <cellStyle name="20% - Accent6 4 2 3 4" xfId="5486" xr:uid="{CE9491D2-C8D5-4601-AEEE-434D2231687A}"/>
    <cellStyle name="20% - Accent6 4 2 3 5" xfId="7657" xr:uid="{C6603C8E-C842-4B37-AAC0-94EC2A1DC231}"/>
    <cellStyle name="20% - Accent6 4 2 4" xfId="1428" xr:uid="{CC6EABB7-5945-4219-B8AF-18D2610F35A5}"/>
    <cellStyle name="20% - Accent6 4 2 4 2" xfId="3836" xr:uid="{1ACCD28A-3E11-4046-B3C7-3DD6E31D3729}"/>
    <cellStyle name="20% - Accent6 4 2 4 3" xfId="6048" xr:uid="{DC1DCAFC-D76B-425D-ABBB-A6E2FA631D28}"/>
    <cellStyle name="20% - Accent6 4 2 4 4" xfId="8219" xr:uid="{CE577D01-9D80-41FB-A2E3-DB2880A9C133}"/>
    <cellStyle name="20% - Accent6 4 2 5" xfId="2768" xr:uid="{F9E34955-BDFC-4C32-B4D2-BF5508CA3A87}"/>
    <cellStyle name="20% - Accent6 4 2 6" xfId="4981" xr:uid="{9F947A71-0238-4BC9-812D-81A8C2A34DA6}"/>
    <cellStyle name="20% - Accent6 4 2 7" xfId="7152" xr:uid="{4ED03678-BC44-4E13-A91D-A413E4A88E2D}"/>
    <cellStyle name="20% - Accent6 4 3" xfId="499" xr:uid="{8B9DEE3E-BF0C-49DF-81AD-E26BC79F8432}"/>
    <cellStyle name="20% - Accent6 4 3 2" xfId="1006" xr:uid="{1545F246-9C6F-4D2B-A9DF-C14773A81F43}"/>
    <cellStyle name="20% - Accent6 4 3 2 2" xfId="2074" xr:uid="{68CB21D4-14E3-4ABA-88DA-0E6600311865}"/>
    <cellStyle name="20% - Accent6 4 3 2 2 2" xfId="4482" xr:uid="{584173A3-3767-4D5A-ACA2-375B5CAE0FDB}"/>
    <cellStyle name="20% - Accent6 4 3 2 2 3" xfId="6694" xr:uid="{466CB83C-A323-493C-B23E-3EBF88118F71}"/>
    <cellStyle name="20% - Accent6 4 3 2 2 4" xfId="8865" xr:uid="{DA3FF57F-370F-400B-8370-9351F0548FAB}"/>
    <cellStyle name="20% - Accent6 4 3 2 3" xfId="3415" xr:uid="{85E8834F-B091-4FA9-ADB2-9C7865A0AF07}"/>
    <cellStyle name="20% - Accent6 4 3 2 4" xfId="5627" xr:uid="{14DEA291-6D2A-45E9-9B0A-25C7B1D97E20}"/>
    <cellStyle name="20% - Accent6 4 3 2 5" xfId="7798" xr:uid="{B6D2B05C-96CE-41E0-809F-FE530A6E197E}"/>
    <cellStyle name="20% - Accent6 4 3 3" xfId="1569" xr:uid="{6D9E0004-5E16-4827-9C26-BBA911BA94A8}"/>
    <cellStyle name="20% - Accent6 4 3 3 2" xfId="3977" xr:uid="{DBCA2236-1223-47C3-B1B5-4E5F8F878A4F}"/>
    <cellStyle name="20% - Accent6 4 3 3 3" xfId="6189" xr:uid="{0F5291A5-6D92-4467-9E30-E903CDE35951}"/>
    <cellStyle name="20% - Accent6 4 3 3 4" xfId="8360" xr:uid="{817B32B5-EB8E-42CA-9073-730299D6737F}"/>
    <cellStyle name="20% - Accent6 4 3 4" xfId="2909" xr:uid="{2DA4B80F-1EF1-44B9-9A4A-B07039EAEA4F}"/>
    <cellStyle name="20% - Accent6 4 3 5" xfId="5122" xr:uid="{324B2098-1DDA-4432-A19F-D8B31AC34B8A}"/>
    <cellStyle name="20% - Accent6 4 3 6" xfId="7293" xr:uid="{D88867FE-D648-4A50-89DD-D9F3BEFCF345}"/>
    <cellStyle name="20% - Accent6 4 4" xfId="752" xr:uid="{D0580200-D2E9-44B5-961F-224EB9010DF7}"/>
    <cellStyle name="20% - Accent6 4 4 2" xfId="1821" xr:uid="{39861055-457F-4ED1-9234-E384672B474C}"/>
    <cellStyle name="20% - Accent6 4 4 2 2" xfId="4229" xr:uid="{E6BC8964-1C10-402E-B40D-C80515F8B10F}"/>
    <cellStyle name="20% - Accent6 4 4 2 3" xfId="6441" xr:uid="{F8D3B037-70AF-49B6-9C34-182CD30AE29A}"/>
    <cellStyle name="20% - Accent6 4 4 2 4" xfId="8612" xr:uid="{25FA1BD4-F065-4FB1-9DDF-4559B96028FD}"/>
    <cellStyle name="20% - Accent6 4 4 3" xfId="3161" xr:uid="{20FED181-8765-427A-9007-E57E38D4FB30}"/>
    <cellStyle name="20% - Accent6 4 4 4" xfId="5374" xr:uid="{7BA80DA5-350B-48DA-908A-62BB8A44953A}"/>
    <cellStyle name="20% - Accent6 4 4 5" xfId="7545" xr:uid="{9F3267AC-CF59-4B14-8FFB-9520EBDC77C9}"/>
    <cellStyle name="20% - Accent6 4 5" xfId="1316" xr:uid="{5B7519F0-887D-41FF-8B06-3531922A6C40}"/>
    <cellStyle name="20% - Accent6 4 5 2" xfId="3724" xr:uid="{9EE20ADB-5485-4968-A0B2-DFADF69F6871}"/>
    <cellStyle name="20% - Accent6 4 5 3" xfId="5936" xr:uid="{36FBF436-9B94-42CB-8F45-430F88A82651}"/>
    <cellStyle name="20% - Accent6 4 5 4" xfId="8107" xr:uid="{99CCB830-F2A3-41DE-8331-6F0538AF9B5F}"/>
    <cellStyle name="20% - Accent6 4 6" xfId="2658" xr:uid="{7FA78920-3127-457B-A0E2-907ECF7DE5F9}"/>
    <cellStyle name="20% - Accent6 4 7" xfId="4872" xr:uid="{009E1CFE-26CC-4E3A-B306-7F8B7C26A363}"/>
    <cellStyle name="20% - Accent6 4 8" xfId="7043" xr:uid="{36DC2C12-005E-4BC9-9279-DB0B83EEB743}"/>
    <cellStyle name="20% - Accent6 5" xfId="254" xr:uid="{1A2004C5-F3B0-4EAE-A41C-DDF26FD605BF}"/>
    <cellStyle name="20% - Accent6 5 2" xfId="369" xr:uid="{EC42CFDB-E958-4E5A-AB41-F6822A650FBD}"/>
    <cellStyle name="20% - Accent6 5 2 2" xfId="625" xr:uid="{9AF3FC24-D1A3-4BA0-BF65-093B0D527B06}"/>
    <cellStyle name="20% - Accent6 5 2 2 2" xfId="1132" xr:uid="{FF29EED1-DFB6-4FAE-8606-2DEAE6D38D6C}"/>
    <cellStyle name="20% - Accent6 5 2 2 2 2" xfId="2200" xr:uid="{7AF1678C-6044-43A8-9CE1-7534E14754F8}"/>
    <cellStyle name="20% - Accent6 5 2 2 2 2 2" xfId="4608" xr:uid="{8FD94C1F-8B76-4168-BCBC-B14DFACB45FC}"/>
    <cellStyle name="20% - Accent6 5 2 2 2 2 3" xfId="6820" xr:uid="{C2AD39AE-8C14-4DE4-8235-F6A6CF7640E9}"/>
    <cellStyle name="20% - Accent6 5 2 2 2 2 4" xfId="8991" xr:uid="{8E5ECF96-4903-4AE9-A008-FC45B6FB2468}"/>
    <cellStyle name="20% - Accent6 5 2 2 2 3" xfId="3541" xr:uid="{69998CED-6BA8-49E9-9186-14C08C8DB122}"/>
    <cellStyle name="20% - Accent6 5 2 2 2 4" xfId="5753" xr:uid="{50363D11-BC59-4A82-8F81-C8D2573AE61C}"/>
    <cellStyle name="20% - Accent6 5 2 2 2 5" xfId="7924" xr:uid="{B8FDE99B-5472-43E3-832E-8C830AE22823}"/>
    <cellStyle name="20% - Accent6 5 2 2 3" xfId="1695" xr:uid="{1AABB503-0D49-4538-9C3E-5334C5C35A2B}"/>
    <cellStyle name="20% - Accent6 5 2 2 3 2" xfId="4103" xr:uid="{59911064-50F7-4B1B-AFE0-7C65B8CBA20B}"/>
    <cellStyle name="20% - Accent6 5 2 2 3 3" xfId="6315" xr:uid="{E0AB05F8-AE6D-47A9-B16D-189E90AAFB46}"/>
    <cellStyle name="20% - Accent6 5 2 2 3 4" xfId="8486" xr:uid="{A36204FF-BF71-4662-9368-C384D0709990}"/>
    <cellStyle name="20% - Accent6 5 2 2 4" xfId="3035" xr:uid="{8E17D19A-C56D-4E91-B4EB-2E081C0B8009}"/>
    <cellStyle name="20% - Accent6 5 2 2 5" xfId="5248" xr:uid="{8AD5FEC7-719B-45A2-AEE0-B7709FE2C4D7}"/>
    <cellStyle name="20% - Accent6 5 2 2 6" xfId="7419" xr:uid="{7F80F51D-2699-4944-822E-A91F65660578}"/>
    <cellStyle name="20% - Accent6 5 2 3" xfId="878" xr:uid="{9E0B345C-19C9-4D46-8E7E-094EFA3F3B37}"/>
    <cellStyle name="20% - Accent6 5 2 3 2" xfId="1947" xr:uid="{99EB2EF3-7BD5-4AAC-9424-BD334E9BF8DF}"/>
    <cellStyle name="20% - Accent6 5 2 3 2 2" xfId="4355" xr:uid="{52759215-43FB-4D0A-8C2B-640BB8B10241}"/>
    <cellStyle name="20% - Accent6 5 2 3 2 3" xfId="6567" xr:uid="{EEEDA339-725C-4AA1-9D3C-639DC5951A7D}"/>
    <cellStyle name="20% - Accent6 5 2 3 2 4" xfId="8738" xr:uid="{1327E494-6788-4001-916B-A85832B8598C}"/>
    <cellStyle name="20% - Accent6 5 2 3 3" xfId="3287" xr:uid="{F56B1833-95B4-40AA-855D-14BCB887D82D}"/>
    <cellStyle name="20% - Accent6 5 2 3 4" xfId="5500" xr:uid="{E4328921-6090-4829-9941-26B3230AB169}"/>
    <cellStyle name="20% - Accent6 5 2 3 5" xfId="7671" xr:uid="{4146C96A-2AA7-49F7-BA4C-6D37F226713A}"/>
    <cellStyle name="20% - Accent6 5 2 4" xfId="1442" xr:uid="{7C30B144-9B4A-4513-BB22-045E3F034879}"/>
    <cellStyle name="20% - Accent6 5 2 4 2" xfId="3850" xr:uid="{80DF03D3-4CC6-49BF-AAC5-FAB729C61D26}"/>
    <cellStyle name="20% - Accent6 5 2 4 3" xfId="6062" xr:uid="{3E9948BC-423C-476E-952E-A038F99E856E}"/>
    <cellStyle name="20% - Accent6 5 2 4 4" xfId="8233" xr:uid="{8464CC3C-FF26-44E6-9621-F0D3D15E7912}"/>
    <cellStyle name="20% - Accent6 5 2 5" xfId="2782" xr:uid="{BE360D2D-BC6F-432D-AC50-CE2783E69B4C}"/>
    <cellStyle name="20% - Accent6 5 2 6" xfId="4995" xr:uid="{A8A2AD60-4741-4B8A-9F7E-FB4ED49EF91E}"/>
    <cellStyle name="20% - Accent6 5 2 7" xfId="7166" xr:uid="{B3AA7A61-371F-42B7-AF79-0B3834593480}"/>
    <cellStyle name="20% - Accent6 5 3" xfId="513" xr:uid="{0528A9DA-1E61-4A89-A4E7-6AB44829B26E}"/>
    <cellStyle name="20% - Accent6 5 3 2" xfId="1020" xr:uid="{298DCB17-644F-4126-8532-474865A49489}"/>
    <cellStyle name="20% - Accent6 5 3 2 2" xfId="2088" xr:uid="{BFB9175E-DD6E-4415-982C-9E0EE0E5CE3B}"/>
    <cellStyle name="20% - Accent6 5 3 2 2 2" xfId="4496" xr:uid="{195334E8-DFE8-4047-A762-2EDD439BC902}"/>
    <cellStyle name="20% - Accent6 5 3 2 2 3" xfId="6708" xr:uid="{E9D54FB3-9CE0-46CB-8A50-4C2984A585BE}"/>
    <cellStyle name="20% - Accent6 5 3 2 2 4" xfId="8879" xr:uid="{F4C42C77-6C72-4D14-B825-B34FE4E1F380}"/>
    <cellStyle name="20% - Accent6 5 3 2 3" xfId="3429" xr:uid="{2950CB78-C3E4-41F1-9C3D-5DF682386CD5}"/>
    <cellStyle name="20% - Accent6 5 3 2 4" xfId="5641" xr:uid="{59881BB4-D453-49B4-8AD2-AFB9E7AA83CB}"/>
    <cellStyle name="20% - Accent6 5 3 2 5" xfId="7812" xr:uid="{A529DF0F-2FEC-4436-B715-20E714160EEB}"/>
    <cellStyle name="20% - Accent6 5 3 3" xfId="1583" xr:uid="{D777BFC1-C08C-4449-BCFF-27AC74CCCB35}"/>
    <cellStyle name="20% - Accent6 5 3 3 2" xfId="3991" xr:uid="{B6419C05-B795-4D68-B20D-E73BFC4DAF53}"/>
    <cellStyle name="20% - Accent6 5 3 3 3" xfId="6203" xr:uid="{B99AA813-3567-4BF0-9BAF-3C28AC70501D}"/>
    <cellStyle name="20% - Accent6 5 3 3 4" xfId="8374" xr:uid="{D83E92F3-B510-4627-8ACE-3B803FACA732}"/>
    <cellStyle name="20% - Accent6 5 3 4" xfId="2923" xr:uid="{65355135-2AD9-4ACF-A72E-2D8C500AE0C8}"/>
    <cellStyle name="20% - Accent6 5 3 5" xfId="5136" xr:uid="{5767E2A9-51C0-4A68-A5E0-37BB362A5E97}"/>
    <cellStyle name="20% - Accent6 5 3 6" xfId="7307" xr:uid="{444ECCE6-514B-4FD5-87B9-BFB3D72CA6DD}"/>
    <cellStyle name="20% - Accent6 5 4" xfId="766" xr:uid="{3CE4856F-57A3-4B79-93A2-5121E2157E77}"/>
    <cellStyle name="20% - Accent6 5 4 2" xfId="1835" xr:uid="{2276CABB-F301-45F3-9BE2-E893B291BADE}"/>
    <cellStyle name="20% - Accent6 5 4 2 2" xfId="4243" xr:uid="{B7A63899-9122-4E6E-AC27-C137AB8389E5}"/>
    <cellStyle name="20% - Accent6 5 4 2 3" xfId="6455" xr:uid="{4A3B585A-7AA0-44F3-A9B8-1D0E5ED002DF}"/>
    <cellStyle name="20% - Accent6 5 4 2 4" xfId="8626" xr:uid="{10DFD454-62C2-4735-80D1-1DB94F14E70B}"/>
    <cellStyle name="20% - Accent6 5 4 3" xfId="3175" xr:uid="{E9FE132B-CDF3-47BD-85C6-F42AF4C8C5E9}"/>
    <cellStyle name="20% - Accent6 5 4 4" xfId="5388" xr:uid="{5C2F847A-15F7-454B-B38D-CEDF2BC7177F}"/>
    <cellStyle name="20% - Accent6 5 4 5" xfId="7559" xr:uid="{7586E539-8F55-4346-AABF-FF2D471F12A1}"/>
    <cellStyle name="20% - Accent6 5 5" xfId="1330" xr:uid="{55C51078-E7BC-4411-A221-49A57D5EFC04}"/>
    <cellStyle name="20% - Accent6 5 5 2" xfId="3738" xr:uid="{76B33EC2-C712-492C-ABAB-512A8793F0C0}"/>
    <cellStyle name="20% - Accent6 5 5 3" xfId="5950" xr:uid="{CB6C5A4F-E5B0-4293-A5AC-33A5A146F7A4}"/>
    <cellStyle name="20% - Accent6 5 5 4" xfId="8121" xr:uid="{132F4B63-B98C-4F5C-A293-B55102CB5471}"/>
    <cellStyle name="20% - Accent6 5 6" xfId="2672" xr:uid="{186B217B-7207-4DE3-A828-5A85493CC93C}"/>
    <cellStyle name="20% - Accent6 5 7" xfId="4886" xr:uid="{BD194645-FBE4-460A-A8B7-1B951AD82908}"/>
    <cellStyle name="20% - Accent6 5 8" xfId="7057" xr:uid="{AE69BD2D-9674-4038-BF27-60536F71FD0D}"/>
    <cellStyle name="20% - Accent6 6" xfId="268" xr:uid="{39DDEF9E-3F70-4033-A5C1-CD2AC0734619}"/>
    <cellStyle name="20% - Accent6 6 2" xfId="383" xr:uid="{C9E64BB3-C3D8-4E5D-801A-04ACA4AAD4EF}"/>
    <cellStyle name="20% - Accent6 6 2 2" xfId="639" xr:uid="{A8B121AE-E7FC-470B-A63D-C04B92FBED8A}"/>
    <cellStyle name="20% - Accent6 6 2 2 2" xfId="1146" xr:uid="{33255AE2-2B7D-41B3-AC7C-0BFE9BB457CC}"/>
    <cellStyle name="20% - Accent6 6 2 2 2 2" xfId="2214" xr:uid="{B2190AB1-E7F5-461F-B49C-C78DB9FF337A}"/>
    <cellStyle name="20% - Accent6 6 2 2 2 2 2" xfId="4622" xr:uid="{7B63F2EC-6970-4D34-B42A-71BC2E24BBE0}"/>
    <cellStyle name="20% - Accent6 6 2 2 2 2 3" xfId="6834" xr:uid="{E2974614-1528-4D62-84BB-A9D916DAC4F4}"/>
    <cellStyle name="20% - Accent6 6 2 2 2 2 4" xfId="9005" xr:uid="{8583AC5B-8F44-466C-98CF-592C8D8C27E4}"/>
    <cellStyle name="20% - Accent6 6 2 2 2 3" xfId="3555" xr:uid="{AD20FC1F-03FD-462A-8EB8-885130702CFE}"/>
    <cellStyle name="20% - Accent6 6 2 2 2 4" xfId="5767" xr:uid="{A2E79331-C3BA-4202-BB1F-7E74717EE311}"/>
    <cellStyle name="20% - Accent6 6 2 2 2 5" xfId="7938" xr:uid="{0095426A-022E-4329-A780-5A1C33501926}"/>
    <cellStyle name="20% - Accent6 6 2 2 3" xfId="1709" xr:uid="{1EEABBFE-36F3-45E2-BEEA-99826EEF7B3B}"/>
    <cellStyle name="20% - Accent6 6 2 2 3 2" xfId="4117" xr:uid="{D2382685-B90C-4BA7-8F53-3892E14B1B39}"/>
    <cellStyle name="20% - Accent6 6 2 2 3 3" xfId="6329" xr:uid="{7A7797AA-513B-4743-ABD4-88EDB7FBC875}"/>
    <cellStyle name="20% - Accent6 6 2 2 3 4" xfId="8500" xr:uid="{956BDC8C-2953-459F-9899-DDB127E59A9D}"/>
    <cellStyle name="20% - Accent6 6 2 2 4" xfId="3049" xr:uid="{4DC48154-19BA-48F5-9790-8ADC28A5BC32}"/>
    <cellStyle name="20% - Accent6 6 2 2 5" xfId="5262" xr:uid="{E96711CA-A26C-495C-80F2-E0D431FAD46A}"/>
    <cellStyle name="20% - Accent6 6 2 2 6" xfId="7433" xr:uid="{70F6C33D-52F5-46B5-941C-717F10DD67BB}"/>
    <cellStyle name="20% - Accent6 6 2 3" xfId="892" xr:uid="{8A2D17C3-BAD5-4EC6-96B4-E13DF3098826}"/>
    <cellStyle name="20% - Accent6 6 2 3 2" xfId="1961" xr:uid="{7DD53C9A-CF48-4CE9-94E4-9F64DCFAB271}"/>
    <cellStyle name="20% - Accent6 6 2 3 2 2" xfId="4369" xr:uid="{36A83C9C-7DEA-46BC-8963-28B6317627CC}"/>
    <cellStyle name="20% - Accent6 6 2 3 2 3" xfId="6581" xr:uid="{2FDE9A6A-54C3-4555-9B82-4531FB9139D4}"/>
    <cellStyle name="20% - Accent6 6 2 3 2 4" xfId="8752" xr:uid="{A019CA32-4FD1-459A-ABAD-D2543326A84C}"/>
    <cellStyle name="20% - Accent6 6 2 3 3" xfId="3301" xr:uid="{A9DAD433-C773-49D3-A476-51BC085AC088}"/>
    <cellStyle name="20% - Accent6 6 2 3 4" xfId="5514" xr:uid="{882EFCD0-839B-4F12-94BD-E2DC3CCCA8FA}"/>
    <cellStyle name="20% - Accent6 6 2 3 5" xfId="7685" xr:uid="{46EC2574-395E-4AA7-817D-464F2274B726}"/>
    <cellStyle name="20% - Accent6 6 2 4" xfId="1456" xr:uid="{C4762053-C03D-452D-B679-62605E90094C}"/>
    <cellStyle name="20% - Accent6 6 2 4 2" xfId="3864" xr:uid="{E8306B0F-D41C-4A34-8E9F-DC57DC3EE056}"/>
    <cellStyle name="20% - Accent6 6 2 4 3" xfId="6076" xr:uid="{623A4463-68B3-4B37-B624-6FA30C97F8E7}"/>
    <cellStyle name="20% - Accent6 6 2 4 4" xfId="8247" xr:uid="{5281DF1D-0FD1-4690-AFED-1A449C05269D}"/>
    <cellStyle name="20% - Accent6 6 2 5" xfId="2796" xr:uid="{5D5FC5DE-A4A0-4B5C-BE62-CDF7ABCB79A9}"/>
    <cellStyle name="20% - Accent6 6 2 6" xfId="5009" xr:uid="{87A7BA0D-6721-4BC2-B1A8-712DB5A04C17}"/>
    <cellStyle name="20% - Accent6 6 2 7" xfId="7180" xr:uid="{A30D7C8A-D1D6-46A2-A732-6D45B2FDB16C}"/>
    <cellStyle name="20% - Accent6 6 3" xfId="527" xr:uid="{CB5A12CB-92D3-4DA4-AC90-9589F0913E83}"/>
    <cellStyle name="20% - Accent6 6 3 2" xfId="1034" xr:uid="{5E360884-4F23-42DB-BF39-E5778651B09E}"/>
    <cellStyle name="20% - Accent6 6 3 2 2" xfId="2102" xr:uid="{D3927E50-67D0-4FD6-AC7C-F69CF77900C8}"/>
    <cellStyle name="20% - Accent6 6 3 2 2 2" xfId="4510" xr:uid="{60C6A396-90FC-414B-8517-14FA8E029952}"/>
    <cellStyle name="20% - Accent6 6 3 2 2 3" xfId="6722" xr:uid="{A541344E-27DD-45B8-947D-B9BFEB19EF41}"/>
    <cellStyle name="20% - Accent6 6 3 2 2 4" xfId="8893" xr:uid="{A41FEDD3-EB83-479C-990C-022531C1D4A6}"/>
    <cellStyle name="20% - Accent6 6 3 2 3" xfId="3443" xr:uid="{C3E340E4-866E-49C8-981D-C0FCF943432A}"/>
    <cellStyle name="20% - Accent6 6 3 2 4" xfId="5655" xr:uid="{7E205C0E-D859-461F-940B-F3839C915C9A}"/>
    <cellStyle name="20% - Accent6 6 3 2 5" xfId="7826" xr:uid="{0A7C8BC4-40C1-4FAC-9D6F-035CECC28A3F}"/>
    <cellStyle name="20% - Accent6 6 3 3" xfId="1597" xr:uid="{7B518B01-5C8E-4588-BA49-746C571FEA33}"/>
    <cellStyle name="20% - Accent6 6 3 3 2" xfId="4005" xr:uid="{8D1A8FDC-AE8A-441D-8142-1B3E41A290A7}"/>
    <cellStyle name="20% - Accent6 6 3 3 3" xfId="6217" xr:uid="{59944D98-23CF-4904-8D54-3597E5153640}"/>
    <cellStyle name="20% - Accent6 6 3 3 4" xfId="8388" xr:uid="{5508C9FE-8263-4842-ABDD-1BE351C1FE8B}"/>
    <cellStyle name="20% - Accent6 6 3 4" xfId="2937" xr:uid="{72755E95-EDE0-4F80-BBF3-7F78F0BEEF7C}"/>
    <cellStyle name="20% - Accent6 6 3 5" xfId="5150" xr:uid="{180B134D-0DB5-4A06-8A7D-3507F4C4A85E}"/>
    <cellStyle name="20% - Accent6 6 3 6" xfId="7321" xr:uid="{0FC88833-E38E-49B4-BBA3-FF94C6E1B899}"/>
    <cellStyle name="20% - Accent6 6 4" xfId="780" xr:uid="{73E6D5E9-4B0F-4176-BFFA-6BE09CAB7870}"/>
    <cellStyle name="20% - Accent6 6 4 2" xfId="1849" xr:uid="{CA7324DB-73E0-44AA-851F-B2A50B30A20A}"/>
    <cellStyle name="20% - Accent6 6 4 2 2" xfId="4257" xr:uid="{064AE0DD-0291-4B79-A6C0-E2373D580B44}"/>
    <cellStyle name="20% - Accent6 6 4 2 3" xfId="6469" xr:uid="{11195771-E491-45BE-B9BE-CC6563336B53}"/>
    <cellStyle name="20% - Accent6 6 4 2 4" xfId="8640" xr:uid="{D34FB811-3E0C-4368-83C1-F47C78799F3F}"/>
    <cellStyle name="20% - Accent6 6 4 3" xfId="3189" xr:uid="{07E80E47-6DBC-448B-9E6A-E49967AC91E1}"/>
    <cellStyle name="20% - Accent6 6 4 4" xfId="5402" xr:uid="{B3F0129E-9EBB-415E-A633-C169F9C01A3A}"/>
    <cellStyle name="20% - Accent6 6 4 5" xfId="7573" xr:uid="{35CB77BF-001E-4E6D-A55F-4AE2BA90FFBF}"/>
    <cellStyle name="20% - Accent6 6 5" xfId="1344" xr:uid="{CF4FD427-C7E7-46C0-BDFA-2EEDF7206E79}"/>
    <cellStyle name="20% - Accent6 6 5 2" xfId="3752" xr:uid="{E30EBFBB-9850-466D-AE3B-5B3630E7C66A}"/>
    <cellStyle name="20% - Accent6 6 5 3" xfId="5964" xr:uid="{6A933FC1-A40B-47EC-A1AA-C920188E9185}"/>
    <cellStyle name="20% - Accent6 6 5 4" xfId="8135" xr:uid="{E3D6F21C-54B7-4DC0-9536-E2EB5D018881}"/>
    <cellStyle name="20% - Accent6 6 6" xfId="2686" xr:uid="{CC241E9B-9598-4FEB-B44C-C5CE5A7F84D1}"/>
    <cellStyle name="20% - Accent6 6 7" xfId="4900" xr:uid="{6920E7D0-0782-430B-91BB-DA33904A8FA4}"/>
    <cellStyle name="20% - Accent6 6 8" xfId="7071" xr:uid="{76083A9C-04E0-473C-88AF-B8E75CFEE427}"/>
    <cellStyle name="20% - Accent6 7" xfId="282" xr:uid="{1203C504-A137-463A-BA14-9A7895DD6008}"/>
    <cellStyle name="20% - Accent6 7 2" xfId="397" xr:uid="{E40F52A9-F485-4027-8542-018118389734}"/>
    <cellStyle name="20% - Accent6 7 2 2" xfId="653" xr:uid="{4E0BAA66-B12C-4E87-ACE9-11CB58EF7E81}"/>
    <cellStyle name="20% - Accent6 7 2 2 2" xfId="1160" xr:uid="{A093DD2B-BD05-4765-8B57-A3F8946F71D4}"/>
    <cellStyle name="20% - Accent6 7 2 2 2 2" xfId="2228" xr:uid="{97071847-E45B-404B-92CF-247C4A87D9B7}"/>
    <cellStyle name="20% - Accent6 7 2 2 2 2 2" xfId="4636" xr:uid="{4484EA31-20E5-4B45-8A50-4804F23E394D}"/>
    <cellStyle name="20% - Accent6 7 2 2 2 2 3" xfId="6848" xr:uid="{B59CCD19-6CB6-422D-A2C8-C0912AB4A021}"/>
    <cellStyle name="20% - Accent6 7 2 2 2 2 4" xfId="9019" xr:uid="{98C8753F-B9E0-4ADA-B337-4B7C169AC029}"/>
    <cellStyle name="20% - Accent6 7 2 2 2 3" xfId="3569" xr:uid="{B4B08DA7-B8CB-482E-BAEF-7F252D05EDA0}"/>
    <cellStyle name="20% - Accent6 7 2 2 2 4" xfId="5781" xr:uid="{3DE108FC-94D3-4872-85B3-7C6753E95B32}"/>
    <cellStyle name="20% - Accent6 7 2 2 2 5" xfId="7952" xr:uid="{60B1C81A-7DB8-4EB6-B7D5-E6E7E73CA770}"/>
    <cellStyle name="20% - Accent6 7 2 2 3" xfId="1723" xr:uid="{83E4229B-CCF5-45F3-9D0F-24C7BF9EACBD}"/>
    <cellStyle name="20% - Accent6 7 2 2 3 2" xfId="4131" xr:uid="{9563152F-95D7-412F-99A9-5D74BC4A2924}"/>
    <cellStyle name="20% - Accent6 7 2 2 3 3" xfId="6343" xr:uid="{70DB4957-2348-4398-8975-0E02F49C438F}"/>
    <cellStyle name="20% - Accent6 7 2 2 3 4" xfId="8514" xr:uid="{76718AE8-5E5A-463B-816F-4A8C03F50A32}"/>
    <cellStyle name="20% - Accent6 7 2 2 4" xfId="3063" xr:uid="{99B91E51-73DF-4BC7-B3D5-0FF108BB9BAC}"/>
    <cellStyle name="20% - Accent6 7 2 2 5" xfId="5276" xr:uid="{E5920A0C-9D74-4FBB-93DB-5F74D28DAC62}"/>
    <cellStyle name="20% - Accent6 7 2 2 6" xfId="7447" xr:uid="{E0046A6D-2F16-4712-B00C-A4EEAB7A617B}"/>
    <cellStyle name="20% - Accent6 7 2 3" xfId="906" xr:uid="{179B8D4D-5B5C-4B72-8599-B76D0C519D8E}"/>
    <cellStyle name="20% - Accent6 7 2 3 2" xfId="1975" xr:uid="{1B28E252-0EC3-4170-8201-534AE8136B38}"/>
    <cellStyle name="20% - Accent6 7 2 3 2 2" xfId="4383" xr:uid="{35FCAA7C-0D29-4B1E-9E14-835B693EE5D8}"/>
    <cellStyle name="20% - Accent6 7 2 3 2 3" xfId="6595" xr:uid="{AB4F8DD8-5E8F-4341-95D6-924F8E9F46C1}"/>
    <cellStyle name="20% - Accent6 7 2 3 2 4" xfId="8766" xr:uid="{0F4A4DD0-09E2-4015-987C-A9CB935802BA}"/>
    <cellStyle name="20% - Accent6 7 2 3 3" xfId="3315" xr:uid="{E93ACF5C-198C-4872-A952-AED79B8E2D23}"/>
    <cellStyle name="20% - Accent6 7 2 3 4" xfId="5528" xr:uid="{52780AC8-54E2-4644-B971-9197C53FB65E}"/>
    <cellStyle name="20% - Accent6 7 2 3 5" xfId="7699" xr:uid="{2E7520F3-13BA-4F49-8A9A-C3DF6D4B4AE1}"/>
    <cellStyle name="20% - Accent6 7 2 4" xfId="1470" xr:uid="{CA8B6C68-7146-4246-BD04-DC35B9578998}"/>
    <cellStyle name="20% - Accent6 7 2 4 2" xfId="3878" xr:uid="{BA7C9E33-8D48-4DB4-B8A0-A205DBCBDA0C}"/>
    <cellStyle name="20% - Accent6 7 2 4 3" xfId="6090" xr:uid="{11F5DF5F-1F50-4376-AABE-69BA5741A117}"/>
    <cellStyle name="20% - Accent6 7 2 4 4" xfId="8261" xr:uid="{35E87799-AA8A-49D3-8DC6-945589E2740C}"/>
    <cellStyle name="20% - Accent6 7 2 5" xfId="2810" xr:uid="{7A32CE09-DFAE-4D48-958A-3FA1DDD71589}"/>
    <cellStyle name="20% - Accent6 7 2 6" xfId="5023" xr:uid="{C51E0C70-F49C-4227-AB39-41EDA4B0B87D}"/>
    <cellStyle name="20% - Accent6 7 2 7" xfId="7194" xr:uid="{39D201B8-D199-4978-81EB-0C5E8869AC2A}"/>
    <cellStyle name="20% - Accent6 7 3" xfId="541" xr:uid="{42343920-555A-4B9A-B35B-3FD60596EAE7}"/>
    <cellStyle name="20% - Accent6 7 3 2" xfId="1048" xr:uid="{B3869312-DB05-48B1-89F3-A95D515BE5A3}"/>
    <cellStyle name="20% - Accent6 7 3 2 2" xfId="2116" xr:uid="{1E228352-9E3E-4555-9A1F-74FE81168C5B}"/>
    <cellStyle name="20% - Accent6 7 3 2 2 2" xfId="4524" xr:uid="{3B0B9A88-3E54-4281-9F08-0C5C19390D0E}"/>
    <cellStyle name="20% - Accent6 7 3 2 2 3" xfId="6736" xr:uid="{7A512EC0-DEF8-48F9-8F62-823BB7D552EC}"/>
    <cellStyle name="20% - Accent6 7 3 2 2 4" xfId="8907" xr:uid="{32EA2CD4-15C2-4BA3-B5B7-1512240FC023}"/>
    <cellStyle name="20% - Accent6 7 3 2 3" xfId="3457" xr:uid="{AA010393-A33B-4622-B25D-9B4650F24244}"/>
    <cellStyle name="20% - Accent6 7 3 2 4" xfId="5669" xr:uid="{AB5F58D4-617B-48B8-A2AC-09E71D103F0D}"/>
    <cellStyle name="20% - Accent6 7 3 2 5" xfId="7840" xr:uid="{279AD8F8-4A03-4BB1-A937-FFFD17404514}"/>
    <cellStyle name="20% - Accent6 7 3 3" xfId="1611" xr:uid="{ABBEB387-D72B-4068-9BB1-8D7391195904}"/>
    <cellStyle name="20% - Accent6 7 3 3 2" xfId="4019" xr:uid="{556B861D-2FD5-416B-9783-1DE54A326A31}"/>
    <cellStyle name="20% - Accent6 7 3 3 3" xfId="6231" xr:uid="{C2E4AEC1-41DB-4DCD-B3FA-4DBB40BCCE80}"/>
    <cellStyle name="20% - Accent6 7 3 3 4" xfId="8402" xr:uid="{0A084791-26D6-4DE1-86B8-D52BF7B270CB}"/>
    <cellStyle name="20% - Accent6 7 3 4" xfId="2951" xr:uid="{780BB945-5DF0-404B-B2EB-48700697483E}"/>
    <cellStyle name="20% - Accent6 7 3 5" xfId="5164" xr:uid="{B0C45B57-34AB-49F0-BF8C-C9C5769AD297}"/>
    <cellStyle name="20% - Accent6 7 3 6" xfId="7335" xr:uid="{79577347-C963-4264-9B95-53A0DF96D905}"/>
    <cellStyle name="20% - Accent6 7 4" xfId="794" xr:uid="{80051E21-2F10-4BA9-93C1-FF6D1B6997F5}"/>
    <cellStyle name="20% - Accent6 7 4 2" xfId="1863" xr:uid="{EFCE8367-F581-41C5-ADC3-91A056AE6862}"/>
    <cellStyle name="20% - Accent6 7 4 2 2" xfId="4271" xr:uid="{F3C7E7AA-4CDC-4037-8737-C473270EB611}"/>
    <cellStyle name="20% - Accent6 7 4 2 3" xfId="6483" xr:uid="{6C14DF51-5291-4FD7-80C9-15FE40408147}"/>
    <cellStyle name="20% - Accent6 7 4 2 4" xfId="8654" xr:uid="{F05CA2F7-BFAB-473A-B57A-AD2B933A8D8F}"/>
    <cellStyle name="20% - Accent6 7 4 3" xfId="3203" xr:uid="{B9D431CB-3149-4ED0-927E-68424DB09353}"/>
    <cellStyle name="20% - Accent6 7 4 4" xfId="5416" xr:uid="{CDCE6924-F4ED-44D5-A0C3-536690480A32}"/>
    <cellStyle name="20% - Accent6 7 4 5" xfId="7587" xr:uid="{8159986B-DDF2-45D6-87EA-DFEFA39CC642}"/>
    <cellStyle name="20% - Accent6 7 5" xfId="1358" xr:uid="{3F67A8EB-B543-402C-AAA5-562E448B5574}"/>
    <cellStyle name="20% - Accent6 7 5 2" xfId="3766" xr:uid="{987C778A-6D84-4FC2-9830-0466DA0C08FA}"/>
    <cellStyle name="20% - Accent6 7 5 3" xfId="5978" xr:uid="{B57881A8-A841-4AED-A418-36835DB1073E}"/>
    <cellStyle name="20% - Accent6 7 5 4" xfId="8149" xr:uid="{4498BD31-2686-420D-A112-8DFE934BEE05}"/>
    <cellStyle name="20% - Accent6 7 6" xfId="2700" xr:uid="{C6A1C39D-107C-454B-A2D0-2A6948C9B55E}"/>
    <cellStyle name="20% - Accent6 7 7" xfId="4914" xr:uid="{4217968F-578E-4528-8BC9-4CACCC9C2EEF}"/>
    <cellStyle name="20% - Accent6 7 8" xfId="7085" xr:uid="{E8C7BF15-6CC4-4FDE-A4EE-70001A8001CE}"/>
    <cellStyle name="20% - Accent6 8" xfId="296" xr:uid="{4C88AB8D-2807-414B-9A02-B05F07C7F02E}"/>
    <cellStyle name="20% - Accent6 8 2" xfId="411" xr:uid="{0F30EDE4-41A8-447F-9E7A-FDF6CFC8262C}"/>
    <cellStyle name="20% - Accent6 8 2 2" xfId="667" xr:uid="{148BEBEE-F02B-4A76-AEFE-2854745D1CB1}"/>
    <cellStyle name="20% - Accent6 8 2 2 2" xfId="1174" xr:uid="{62F802F9-2EAE-4FDD-834C-A264C54A8537}"/>
    <cellStyle name="20% - Accent6 8 2 2 2 2" xfId="2242" xr:uid="{D90F78F6-1AF3-4312-965B-3E89A0997BC9}"/>
    <cellStyle name="20% - Accent6 8 2 2 2 2 2" xfId="4650" xr:uid="{0D447B30-50B0-4543-AE8F-0019A9A33547}"/>
    <cellStyle name="20% - Accent6 8 2 2 2 2 3" xfId="6862" xr:uid="{3E9E887E-DDBB-4D57-9D69-D85AC9114B47}"/>
    <cellStyle name="20% - Accent6 8 2 2 2 2 4" xfId="9033" xr:uid="{8639CB5A-B589-4D1F-BD5C-88837CCE10D3}"/>
    <cellStyle name="20% - Accent6 8 2 2 2 3" xfId="3583" xr:uid="{698ECD45-760D-4D13-AB32-0CF25210F6D6}"/>
    <cellStyle name="20% - Accent6 8 2 2 2 4" xfId="5795" xr:uid="{3C918604-D6C3-4B36-8277-5801D6542325}"/>
    <cellStyle name="20% - Accent6 8 2 2 2 5" xfId="7966" xr:uid="{EFCB90B0-FC6C-40BA-8AAD-24C0D3FB82AC}"/>
    <cellStyle name="20% - Accent6 8 2 2 3" xfId="1737" xr:uid="{C985A5DC-D922-4A50-AED7-03032503E47A}"/>
    <cellStyle name="20% - Accent6 8 2 2 3 2" xfId="4145" xr:uid="{DDBCAE7D-3500-44A3-8AD5-CD27CE9523E3}"/>
    <cellStyle name="20% - Accent6 8 2 2 3 3" xfId="6357" xr:uid="{B59766F8-5D52-4E72-9ED4-1366FD444C7C}"/>
    <cellStyle name="20% - Accent6 8 2 2 3 4" xfId="8528" xr:uid="{C1A00B63-0C1E-4849-A78B-C2947A1AACE2}"/>
    <cellStyle name="20% - Accent6 8 2 2 4" xfId="3077" xr:uid="{2CC32934-E424-482F-8C8E-8680E27DD092}"/>
    <cellStyle name="20% - Accent6 8 2 2 5" xfId="5290" xr:uid="{57C46C21-44D2-43B3-9A9A-D12F9C49D1AA}"/>
    <cellStyle name="20% - Accent6 8 2 2 6" xfId="7461" xr:uid="{53912FBE-4DFE-427F-96B0-CF0A5A76D07D}"/>
    <cellStyle name="20% - Accent6 8 2 3" xfId="920" xr:uid="{BD949877-545B-4CC2-ADE7-D1C574B7FA4B}"/>
    <cellStyle name="20% - Accent6 8 2 3 2" xfId="1989" xr:uid="{CB8F15EE-2449-42EF-9200-ED36E26700B3}"/>
    <cellStyle name="20% - Accent6 8 2 3 2 2" xfId="4397" xr:uid="{CAF3D21A-4A78-48CE-AFFA-BE7AF5B183E9}"/>
    <cellStyle name="20% - Accent6 8 2 3 2 3" xfId="6609" xr:uid="{BF215165-B830-4D7D-A6E4-FA573CAA0DED}"/>
    <cellStyle name="20% - Accent6 8 2 3 2 4" xfId="8780" xr:uid="{A9F13B60-F21E-40D9-8C30-B4B800736F3B}"/>
    <cellStyle name="20% - Accent6 8 2 3 3" xfId="3329" xr:uid="{31863A47-2012-4F07-BE3F-0937B95B54C9}"/>
    <cellStyle name="20% - Accent6 8 2 3 4" xfId="5542" xr:uid="{A8FA431C-880C-4450-AF6D-726D00A48240}"/>
    <cellStyle name="20% - Accent6 8 2 3 5" xfId="7713" xr:uid="{9E815195-A8F7-4F00-A551-FD17DA6DE386}"/>
    <cellStyle name="20% - Accent6 8 2 4" xfId="1484" xr:uid="{5DDBEA6F-8950-4F01-B0BC-1E0111B842AD}"/>
    <cellStyle name="20% - Accent6 8 2 4 2" xfId="3892" xr:uid="{6998DB3B-6329-4730-B5DA-5E12F801020F}"/>
    <cellStyle name="20% - Accent6 8 2 4 3" xfId="6104" xr:uid="{0A29043C-6B51-4404-A214-C51B96D44DFE}"/>
    <cellStyle name="20% - Accent6 8 2 4 4" xfId="8275" xr:uid="{66239C61-AD9E-417C-8A75-15F00F63C9BC}"/>
    <cellStyle name="20% - Accent6 8 2 5" xfId="2824" xr:uid="{E0290A89-3791-4A45-B07C-B37313FAD4DB}"/>
    <cellStyle name="20% - Accent6 8 2 6" xfId="5037" xr:uid="{1D6E5E9F-840E-4444-BCEC-16BB305DA2BF}"/>
    <cellStyle name="20% - Accent6 8 2 7" xfId="7208" xr:uid="{845608DC-9329-466B-BE96-7F8E7532BDDE}"/>
    <cellStyle name="20% - Accent6 8 3" xfId="555" xr:uid="{D34F183D-A14C-4741-818A-1F80C399447F}"/>
    <cellStyle name="20% - Accent6 8 3 2" xfId="1062" xr:uid="{7AE22E3A-5D2B-47A0-BF7D-ADD35EFC3216}"/>
    <cellStyle name="20% - Accent6 8 3 2 2" xfId="2130" xr:uid="{1CB9982B-E1AC-42D8-961A-C893D74FF603}"/>
    <cellStyle name="20% - Accent6 8 3 2 2 2" xfId="4538" xr:uid="{82C85D2B-A3DF-42A1-B1B4-8EA2E1480B1D}"/>
    <cellStyle name="20% - Accent6 8 3 2 2 3" xfId="6750" xr:uid="{B9B0E4F8-120D-4D41-8B98-CF912078274B}"/>
    <cellStyle name="20% - Accent6 8 3 2 2 4" xfId="8921" xr:uid="{CF041D7E-F1D2-4707-965C-986F369AA061}"/>
    <cellStyle name="20% - Accent6 8 3 2 3" xfId="3471" xr:uid="{228F4A4F-9B25-426D-9D0E-85400F22F60A}"/>
    <cellStyle name="20% - Accent6 8 3 2 4" xfId="5683" xr:uid="{630C73A6-2D69-4401-BEB1-B1A36FF2D9FB}"/>
    <cellStyle name="20% - Accent6 8 3 2 5" xfId="7854" xr:uid="{8572CE5F-05A9-4789-A643-C1465EC30597}"/>
    <cellStyle name="20% - Accent6 8 3 3" xfId="1625" xr:uid="{849339C9-264F-4475-8781-7F6B81E8C611}"/>
    <cellStyle name="20% - Accent6 8 3 3 2" xfId="4033" xr:uid="{273F2E5E-CF59-43E5-9D5A-C1826B77F183}"/>
    <cellStyle name="20% - Accent6 8 3 3 3" xfId="6245" xr:uid="{BBCEE590-B38C-47D0-BEB7-E073EEE2B372}"/>
    <cellStyle name="20% - Accent6 8 3 3 4" xfId="8416" xr:uid="{BCFFC56D-7356-443D-8829-EDEB59C1AF0C}"/>
    <cellStyle name="20% - Accent6 8 3 4" xfId="2965" xr:uid="{C2071C21-9271-4FB3-A980-5E9D5EA8250B}"/>
    <cellStyle name="20% - Accent6 8 3 5" xfId="5178" xr:uid="{569EB4C8-3A4A-409E-AD93-51DC5EFD359E}"/>
    <cellStyle name="20% - Accent6 8 3 6" xfId="7349" xr:uid="{7F3B69A6-F3EF-4078-BB4B-118185545A33}"/>
    <cellStyle name="20% - Accent6 8 4" xfId="808" xr:uid="{4C3711A2-8502-45B3-BCA7-E302C66AB572}"/>
    <cellStyle name="20% - Accent6 8 4 2" xfId="1877" xr:uid="{493A03C9-2D51-4DC5-81CC-22F107DD810F}"/>
    <cellStyle name="20% - Accent6 8 4 2 2" xfId="4285" xr:uid="{B4A06FD8-AE64-4A20-81A5-021000413373}"/>
    <cellStyle name="20% - Accent6 8 4 2 3" xfId="6497" xr:uid="{6B18BF1D-AE65-43EA-98D1-8D24C5D26727}"/>
    <cellStyle name="20% - Accent6 8 4 2 4" xfId="8668" xr:uid="{85C420ED-9ED3-488A-BC08-2F28D95D17FE}"/>
    <cellStyle name="20% - Accent6 8 4 3" xfId="3217" xr:uid="{1D0660C8-CF89-4E59-8363-C3D19F70DA8B}"/>
    <cellStyle name="20% - Accent6 8 4 4" xfId="5430" xr:uid="{CF581C5C-53C3-4130-A33B-9968CA93531A}"/>
    <cellStyle name="20% - Accent6 8 4 5" xfId="7601" xr:uid="{C900D4B4-18F2-4082-BF0B-4EC120E66A53}"/>
    <cellStyle name="20% - Accent6 8 5" xfId="1372" xr:uid="{9BEFEE20-421B-42C9-86DF-D947C42D7F73}"/>
    <cellStyle name="20% - Accent6 8 5 2" xfId="3780" xr:uid="{A9EB1A81-461C-418B-9F54-E58561FAE65A}"/>
    <cellStyle name="20% - Accent6 8 5 3" xfId="5992" xr:uid="{269D6C52-B6F9-4963-8C5E-A6DC882311E1}"/>
    <cellStyle name="20% - Accent6 8 5 4" xfId="8163" xr:uid="{E41084FD-1B9D-483C-AB39-EC1AB0DED438}"/>
    <cellStyle name="20% - Accent6 8 6" xfId="2714" xr:uid="{543D1D19-75B6-4B61-AEC9-BF480FD12C51}"/>
    <cellStyle name="20% - Accent6 8 7" xfId="4928" xr:uid="{6484568D-5FA3-4C1F-87D1-3302AE5BF89F}"/>
    <cellStyle name="20% - Accent6 8 8" xfId="7099" xr:uid="{2C3E2F14-1D59-44BE-BBB8-C15F97D967DA}"/>
    <cellStyle name="20% - Accent6 9" xfId="310" xr:uid="{168533A4-D0BB-4F08-9AB3-A95F14EAE6C0}"/>
    <cellStyle name="20% - Accent6 9 2" xfId="569" xr:uid="{09A1E7F7-827D-4CAC-A43B-2231B53061A1}"/>
    <cellStyle name="20% - Accent6 9 2 2" xfId="1076" xr:uid="{7F052A1B-4E01-4EFB-834C-36F21F7FEC51}"/>
    <cellStyle name="20% - Accent6 9 2 2 2" xfId="2144" xr:uid="{7BB6C7A9-7BEA-4D5E-BF9E-70A367CE2FE1}"/>
    <cellStyle name="20% - Accent6 9 2 2 2 2" xfId="4552" xr:uid="{5FB2CCAA-D7A1-41A8-BA6E-75E2E2ABC093}"/>
    <cellStyle name="20% - Accent6 9 2 2 2 3" xfId="6764" xr:uid="{59615BB0-DC0C-4569-88F3-C5C48A8FFEBE}"/>
    <cellStyle name="20% - Accent6 9 2 2 2 4" xfId="8935" xr:uid="{B96DC516-B9AF-42C9-A27D-5F4022EA34C2}"/>
    <cellStyle name="20% - Accent6 9 2 2 3" xfId="3485" xr:uid="{3ACEF7A3-FC33-4A79-AB4E-289879D45A5F}"/>
    <cellStyle name="20% - Accent6 9 2 2 4" xfId="5697" xr:uid="{5077406B-EC1A-4013-8082-8AC810164AAE}"/>
    <cellStyle name="20% - Accent6 9 2 2 5" xfId="7868" xr:uid="{59077C9B-4E51-4A63-BB20-F00006264E76}"/>
    <cellStyle name="20% - Accent6 9 2 3" xfId="1639" xr:uid="{6A5AA925-2C38-4BBA-92AC-0C3C4AED8EDE}"/>
    <cellStyle name="20% - Accent6 9 2 3 2" xfId="4047" xr:uid="{7E7F97D4-D87D-4D02-B8E6-CF5901A1AD0E}"/>
    <cellStyle name="20% - Accent6 9 2 3 3" xfId="6259" xr:uid="{89EC7A22-13B8-4996-8D44-2873FDC4964A}"/>
    <cellStyle name="20% - Accent6 9 2 3 4" xfId="8430" xr:uid="{8A1D1D0D-ED0F-43A5-87E9-AB6B945C6E07}"/>
    <cellStyle name="20% - Accent6 9 2 4" xfId="2979" xr:uid="{48E0E566-3A45-44F9-A0C4-052715B20739}"/>
    <cellStyle name="20% - Accent6 9 2 5" xfId="5192" xr:uid="{EFBB4222-82C3-4AE5-9CF7-544E9AA42B7B}"/>
    <cellStyle name="20% - Accent6 9 2 6" xfId="7363" xr:uid="{CBFE12F2-9A4C-48E3-A100-F4A0BB62C9A9}"/>
    <cellStyle name="20% - Accent6 9 3" xfId="822" xr:uid="{E012939E-BA22-4DD7-9FEC-3950A5751723}"/>
    <cellStyle name="20% - Accent6 9 3 2" xfId="1891" xr:uid="{053C61DB-2490-41D5-B7C5-38874431FAB1}"/>
    <cellStyle name="20% - Accent6 9 3 2 2" xfId="4299" xr:uid="{82872474-AD39-4849-9A74-528E44A0FC7A}"/>
    <cellStyle name="20% - Accent6 9 3 2 3" xfId="6511" xr:uid="{93C1F4A1-3E29-43AE-ABE2-B416334C4788}"/>
    <cellStyle name="20% - Accent6 9 3 2 4" xfId="8682" xr:uid="{9110E319-33EB-4D4C-8EA4-FBC22750A9DD}"/>
    <cellStyle name="20% - Accent6 9 3 3" xfId="3231" xr:uid="{FCD43A50-F66C-4BD4-A2DC-5F68339A35B4}"/>
    <cellStyle name="20% - Accent6 9 3 4" xfId="5444" xr:uid="{4ACEBB58-63C3-47B5-943B-80965A9FE32F}"/>
    <cellStyle name="20% - Accent6 9 3 5" xfId="7615" xr:uid="{54844177-9303-4B7C-BCA1-88C1E2CF25A5}"/>
    <cellStyle name="20% - Accent6 9 4" xfId="1386" xr:uid="{F320F9FB-3CAD-45D2-9D04-AA84000D7074}"/>
    <cellStyle name="20% - Accent6 9 4 2" xfId="3794" xr:uid="{FA4C2E52-514F-494B-81B1-C58204B2C3C0}"/>
    <cellStyle name="20% - Accent6 9 4 3" xfId="6006" xr:uid="{54866F4C-4152-4822-84FC-44F25FA18C62}"/>
    <cellStyle name="20% - Accent6 9 4 4" xfId="8177" xr:uid="{55080FE8-22E4-4E24-AC61-B4A6B0E3B869}"/>
    <cellStyle name="20% - Accent6 9 5" xfId="2728" xr:uid="{F452E883-1E41-4B9B-A3E8-ED9D0B3C7D2B}"/>
    <cellStyle name="20% - Accent6 9 6" xfId="4942" xr:uid="{A92D51BD-B334-42C9-9018-E91C6CB9DFF5}"/>
    <cellStyle name="20% - Accent6 9 7" xfId="7113" xr:uid="{D8A8671F-81D4-44B2-B2BA-B17C013EC94D}"/>
    <cellStyle name="20% – rõhk1 2" xfId="4779" xr:uid="{BD71536E-6896-459E-B5DC-E139B61513D3}"/>
    <cellStyle name="20% – rõhk1 3" xfId="9163" xr:uid="{BC8F1A07-AE97-4B05-A115-82007D7F9461}"/>
    <cellStyle name="20% – rõhk1 4" xfId="2381" xr:uid="{7A56F701-0156-47CC-9C71-94A68A5388E8}"/>
    <cellStyle name="20% – rõhk1 5" xfId="13" xr:uid="{986C5685-E5AD-4FCF-854A-FCF87793F135}"/>
    <cellStyle name="20% – rõhk2 2" xfId="4775" xr:uid="{81AB2F48-8CCC-4C61-BDD2-A1C3974033F3}"/>
    <cellStyle name="20% – rõhk2 3" xfId="9164" xr:uid="{150FC408-CC10-41CD-AAE7-1F12334FA6FC}"/>
    <cellStyle name="20% – rõhk2 4" xfId="2373" xr:uid="{F0A45B01-D04E-4292-AF12-4F074ED93FD8}"/>
    <cellStyle name="20% – rõhk2 5" xfId="14" xr:uid="{4C2BA314-1EC4-459B-967E-107D5BF3E1EF}"/>
    <cellStyle name="20% – rõhk3 2" xfId="4761" xr:uid="{89EA2CC1-5865-4C73-9E88-105B88A7B23C}"/>
    <cellStyle name="20% – rõhk3 3" xfId="9165" xr:uid="{C9DAB26F-2F84-45D0-AA62-80B5AB1697BA}"/>
    <cellStyle name="20% – rõhk3 4" xfId="2357" xr:uid="{E6BC466A-B563-4592-A176-989B6A954DFA}"/>
    <cellStyle name="20% – rõhk3 5" xfId="15" xr:uid="{42392486-EF80-49FE-9A77-0EB2384F8D4F}"/>
    <cellStyle name="20% – rõhk4 2" xfId="4765" xr:uid="{51199F02-A1F6-453B-9957-BCF57DC11062}"/>
    <cellStyle name="20% – rõhk4 3" xfId="9166" xr:uid="{27ACC033-46AE-4F69-9741-B2DEA42B6C5B}"/>
    <cellStyle name="20% – rõhk4 4" xfId="2361" xr:uid="{771A8395-480C-43AB-B592-36E317D173CE}"/>
    <cellStyle name="20% – rõhk4 5" xfId="16" xr:uid="{07AA6EF7-AF2B-4A90-B672-A9FB09471E1C}"/>
    <cellStyle name="20% – rõhk5 2" xfId="4772" xr:uid="{9DDA26A4-3279-4C80-83B5-C4C1F1715F46}"/>
    <cellStyle name="20% – rõhk5 3" xfId="9167" xr:uid="{BC0B8249-A3D7-4B65-AF86-E48F71B2DA1D}"/>
    <cellStyle name="20% – rõhk5 4" xfId="2369" xr:uid="{41392D23-5234-48BF-BEB3-8431FE98F47C}"/>
    <cellStyle name="20% – rõhk5 5" xfId="17" xr:uid="{B0154FEC-2598-47E1-B9C3-1D7701670DD0}"/>
    <cellStyle name="20% – rõhk6 2" xfId="4762" xr:uid="{FDFE52B5-4704-4F1E-A9F4-21AEBA852A4D}"/>
    <cellStyle name="20% – rõhk6 3" xfId="9168" xr:uid="{D3C68A52-AEFC-45B3-BF8D-BF6E399282D8}"/>
    <cellStyle name="20% – rõhk6 4" xfId="2358" xr:uid="{19D1B2D8-0B29-4F6D-96B6-8D2E6AC290D5}"/>
    <cellStyle name="20% – rõhk6 5" xfId="18" xr:uid="{A36725BB-E6DA-4C16-9CC5-4E519B7CF158}"/>
    <cellStyle name="40% - Accent1 10" xfId="416" xr:uid="{EA1B865B-00FC-4039-83F8-56EF71C9FFF8}"/>
    <cellStyle name="40% - Accent1 10 2" xfId="672" xr:uid="{82C57468-2965-4302-89D3-D103F1D7E5FF}"/>
    <cellStyle name="40% - Accent1 10 2 2" xfId="1179" xr:uid="{12669953-0D48-4FF8-A434-5302E2248118}"/>
    <cellStyle name="40% - Accent1 10 2 2 2" xfId="2247" xr:uid="{03ACDAF6-5025-4499-9EAE-EC7D1FB9F6E2}"/>
    <cellStyle name="40% - Accent1 10 2 2 2 2" xfId="4655" xr:uid="{7DDF5501-2787-47BC-B4E3-3421B8B8AB35}"/>
    <cellStyle name="40% - Accent1 10 2 2 2 3" xfId="6867" xr:uid="{EB21B8B7-6D85-4166-858D-8B471B0D8318}"/>
    <cellStyle name="40% - Accent1 10 2 2 2 4" xfId="9038" xr:uid="{B164529B-BE6B-42B8-959B-C6AE23456348}"/>
    <cellStyle name="40% - Accent1 10 2 2 3" xfId="3588" xr:uid="{AC93F33D-374A-4D79-93CE-1CD5DE394281}"/>
    <cellStyle name="40% - Accent1 10 2 2 4" xfId="5800" xr:uid="{B0BE1A31-5685-4332-BE66-AAAD633D4F2D}"/>
    <cellStyle name="40% - Accent1 10 2 2 5" xfId="7971" xr:uid="{0524984E-0129-49C4-BFFA-7F5C547F69F3}"/>
    <cellStyle name="40% - Accent1 10 2 3" xfId="1742" xr:uid="{2804B019-71F9-4164-B444-6AAE46F9C54A}"/>
    <cellStyle name="40% - Accent1 10 2 3 2" xfId="4150" xr:uid="{99CF411D-BB40-45F8-8790-2070CBDB977B}"/>
    <cellStyle name="40% - Accent1 10 2 3 3" xfId="6362" xr:uid="{DEBE5E20-107C-45ED-AEAC-09371907CAE7}"/>
    <cellStyle name="40% - Accent1 10 2 3 4" xfId="8533" xr:uid="{684E17C7-FE0F-4654-9D16-CB27A6C772E0}"/>
    <cellStyle name="40% - Accent1 10 2 4" xfId="3082" xr:uid="{3CDACC18-0382-4012-91B3-501A236542D9}"/>
    <cellStyle name="40% - Accent1 10 2 5" xfId="5295" xr:uid="{8C09B74D-887D-448B-92BD-5253E7EA9204}"/>
    <cellStyle name="40% - Accent1 10 2 6" xfId="7466" xr:uid="{F9A863F2-9F1B-4716-9194-5CA90777C89D}"/>
    <cellStyle name="40% - Accent1 10 3" xfId="925" xr:uid="{EAA9302C-A3EB-46E0-AF3D-41F750D4528C}"/>
    <cellStyle name="40% - Accent1 10 3 2" xfId="1994" xr:uid="{4E456D5F-8388-4EAA-8F01-2EDF135F8A37}"/>
    <cellStyle name="40% - Accent1 10 3 2 2" xfId="4402" xr:uid="{20952CCE-80AE-4AC7-A1B5-A8ADC11641DC}"/>
    <cellStyle name="40% - Accent1 10 3 2 3" xfId="6614" xr:uid="{9E05401A-EDEA-42F0-AC85-DDB42198F97B}"/>
    <cellStyle name="40% - Accent1 10 3 2 4" xfId="8785" xr:uid="{D70ED8DD-2886-47E3-A63F-8CC720D80B44}"/>
    <cellStyle name="40% - Accent1 10 3 3" xfId="3334" xr:uid="{864E7C5B-3DFD-4E01-9E58-DC25DEA286BF}"/>
    <cellStyle name="40% - Accent1 10 3 4" xfId="5547" xr:uid="{DF4976A4-3EA8-4ED2-9410-93657E6AA00A}"/>
    <cellStyle name="40% - Accent1 10 3 5" xfId="7718" xr:uid="{486F1005-E975-4E32-9AFF-CF7EE2D240B8}"/>
    <cellStyle name="40% - Accent1 10 4" xfId="1489" xr:uid="{9399391C-B03D-4A34-AD0C-D4379070AB93}"/>
    <cellStyle name="40% - Accent1 10 4 2" xfId="3897" xr:uid="{7B4CF9CE-A5EF-4DCA-9743-CB44F54FDC3D}"/>
    <cellStyle name="40% - Accent1 10 4 3" xfId="6109" xr:uid="{FDA6FED8-8F31-46A3-839C-DE0C903AC70D}"/>
    <cellStyle name="40% - Accent1 10 4 4" xfId="8280" xr:uid="{2C6F0011-1FFD-4D7C-993C-25AC04701F7A}"/>
    <cellStyle name="40% - Accent1 10 5" xfId="2829" xr:uid="{10EDEEB7-549A-4095-985E-49F04F071EE6}"/>
    <cellStyle name="40% - Accent1 10 6" xfId="5042" xr:uid="{4B725ED0-D9EC-4E34-A0E9-0363B3D3C199}"/>
    <cellStyle name="40% - Accent1 10 7" xfId="7213" xr:uid="{A834076E-7B07-4510-8F4C-59C243A0F8BB}"/>
    <cellStyle name="40% - Accent1 11" xfId="432" xr:uid="{DB651E0A-D241-4A0F-A6B5-D8B1C51905B4}"/>
    <cellStyle name="40% - Accent1 11 2" xfId="687" xr:uid="{D00135B7-427F-443C-B772-A754542B63A9}"/>
    <cellStyle name="40% - Accent1 11 2 2" xfId="1194" xr:uid="{856795C9-9603-4299-A914-82ABA59C6936}"/>
    <cellStyle name="40% - Accent1 11 2 2 2" xfId="2262" xr:uid="{00846348-D3FC-499D-B184-C909A7D6677E}"/>
    <cellStyle name="40% - Accent1 11 2 2 2 2" xfId="4670" xr:uid="{FF44D5C8-04F1-436B-A79B-1491F1D5D887}"/>
    <cellStyle name="40% - Accent1 11 2 2 2 3" xfId="6882" xr:uid="{55AE8205-9B2D-44DC-A719-FC396D510BB1}"/>
    <cellStyle name="40% - Accent1 11 2 2 2 4" xfId="9053" xr:uid="{03A1DCB8-6C83-4DCA-A6C5-7F89BDBEC5BA}"/>
    <cellStyle name="40% - Accent1 11 2 2 3" xfId="3603" xr:uid="{EDDE44CB-6E5A-4139-B9D7-568F4313524B}"/>
    <cellStyle name="40% - Accent1 11 2 2 4" xfId="5815" xr:uid="{E9403932-64B0-442A-A6A7-36DD6883A632}"/>
    <cellStyle name="40% - Accent1 11 2 2 5" xfId="7986" xr:uid="{5CB80554-E719-4298-AF82-B32F60C464D0}"/>
    <cellStyle name="40% - Accent1 11 2 3" xfId="1757" xr:uid="{DC05AD4E-66BD-453B-89CD-08EC24873A91}"/>
    <cellStyle name="40% - Accent1 11 2 3 2" xfId="4165" xr:uid="{EB674B0E-7092-4C46-A766-CDE529961296}"/>
    <cellStyle name="40% - Accent1 11 2 3 3" xfId="6377" xr:uid="{1257DC78-EC1C-4511-B213-B53173991DBB}"/>
    <cellStyle name="40% - Accent1 11 2 3 4" xfId="8548" xr:uid="{AC4896E3-11AF-41F7-A85C-62F1BEAE4515}"/>
    <cellStyle name="40% - Accent1 11 2 4" xfId="3097" xr:uid="{AF8AB80D-B8C9-4737-8EB9-4241D12D2C52}"/>
    <cellStyle name="40% - Accent1 11 2 5" xfId="5310" xr:uid="{C13A5732-9261-4D8A-9B51-1F938F0CC7DA}"/>
    <cellStyle name="40% - Accent1 11 2 6" xfId="7481" xr:uid="{D4A6A2B5-3E56-4DCF-9DAA-8FA5D157D533}"/>
    <cellStyle name="40% - Accent1 11 3" xfId="941" xr:uid="{EA38FE21-12C6-4745-85C1-6FB8B0845CD2}"/>
    <cellStyle name="40% - Accent1 11 3 2" xfId="2009" xr:uid="{0096B367-C08E-4CB1-A1CD-C9A8E403CCE9}"/>
    <cellStyle name="40% - Accent1 11 3 2 2" xfId="4417" xr:uid="{E8A1541E-D341-4373-87C8-24910A1FD362}"/>
    <cellStyle name="40% - Accent1 11 3 2 3" xfId="6629" xr:uid="{2054C4F2-3917-4305-8C04-BC5AA680187F}"/>
    <cellStyle name="40% - Accent1 11 3 2 4" xfId="8800" xr:uid="{6082D07D-448D-475F-842C-66D650459D54}"/>
    <cellStyle name="40% - Accent1 11 3 3" xfId="3350" xr:uid="{8D924546-8941-4A66-B078-8F1EA9CAEDF4}"/>
    <cellStyle name="40% - Accent1 11 3 4" xfId="5562" xr:uid="{FE8837A5-19FE-45D2-95EC-E7F8DC39FD13}"/>
    <cellStyle name="40% - Accent1 11 3 5" xfId="7733" xr:uid="{D7F364FA-CAF4-4E2F-9511-BF08BE2CA3E1}"/>
    <cellStyle name="40% - Accent1 11 4" xfId="1504" xr:uid="{54B2DE3D-C568-432C-A944-6951E1F573FF}"/>
    <cellStyle name="40% - Accent1 11 4 2" xfId="3912" xr:uid="{1987B0C9-767F-418F-8E6F-4D8D067F6185}"/>
    <cellStyle name="40% - Accent1 11 4 3" xfId="6124" xr:uid="{91F38EAE-64D8-4724-B90A-26A3C40CAE08}"/>
    <cellStyle name="40% - Accent1 11 4 4" xfId="8295" xr:uid="{8C8600EE-ECBC-4ED9-B5A7-212B22E6FD2A}"/>
    <cellStyle name="40% - Accent1 11 5" xfId="2844" xr:uid="{A9387F93-1807-449F-BFB1-D7D2C17935E0}"/>
    <cellStyle name="40% - Accent1 11 6" xfId="5057" xr:uid="{AF320C0D-71C5-4835-A476-713C83393108}"/>
    <cellStyle name="40% - Accent1 11 7" xfId="7228" xr:uid="{F069D61B-88A6-4F3E-958D-6D97CD6106EA}"/>
    <cellStyle name="40% - Accent1 12" xfId="447" xr:uid="{EA3D2826-B8EA-42F7-BCA5-2D35C99ABC6E}"/>
    <cellStyle name="40% - Accent1 12 2" xfId="955" xr:uid="{80FA2C8D-7562-4682-BCCD-CCD813AA6DBC}"/>
    <cellStyle name="40% - Accent1 12 2 2" xfId="2023" xr:uid="{2A0494A4-29F4-493C-8723-42B30AD4A2EF}"/>
    <cellStyle name="40% - Accent1 12 2 2 2" xfId="4431" xr:uid="{A57D0DF5-C7B3-4AD2-B5C9-B02E5CFBFFCC}"/>
    <cellStyle name="40% - Accent1 12 2 2 3" xfId="6643" xr:uid="{953029A0-11A2-4889-8A63-5EA484874969}"/>
    <cellStyle name="40% - Accent1 12 2 2 4" xfId="8814" xr:uid="{4830A660-E8A5-4ABA-B740-18BB152908B3}"/>
    <cellStyle name="40% - Accent1 12 2 3" xfId="3364" xr:uid="{F549EE16-67E0-4462-BCFF-E811A1675CD4}"/>
    <cellStyle name="40% - Accent1 12 2 4" xfId="5576" xr:uid="{6ECEFF99-DFCB-4DD3-8AAE-E66788B4F862}"/>
    <cellStyle name="40% - Accent1 12 2 5" xfId="7747" xr:uid="{4A982C3A-A147-4672-B6CE-48867CB86E38}"/>
    <cellStyle name="40% - Accent1 12 3" xfId="1518" xr:uid="{2794AD66-9505-4BE9-BEAF-FA5353A0FD3D}"/>
    <cellStyle name="40% - Accent1 12 3 2" xfId="3926" xr:uid="{A0ADE80F-B128-4D21-825B-F4745553A617}"/>
    <cellStyle name="40% - Accent1 12 3 3" xfId="6138" xr:uid="{619F7E51-2D37-4D2D-81F7-6A0CF7DC2849}"/>
    <cellStyle name="40% - Accent1 12 3 4" xfId="8309" xr:uid="{48C5F02E-A581-4A1C-921E-566675882775}"/>
    <cellStyle name="40% - Accent1 12 4" xfId="2858" xr:uid="{F4F6B62A-D059-4A47-BA4D-5526AEB4760C}"/>
    <cellStyle name="40% - Accent1 12 5" xfId="5071" xr:uid="{08F6FC62-E1DE-4E7E-904B-0DE78FED797A}"/>
    <cellStyle name="40% - Accent1 12 6" xfId="7242" xr:uid="{CFE96BA1-B155-4FED-8C12-AFBC32145A29}"/>
    <cellStyle name="40% - Accent1 13" xfId="700" xr:uid="{1E3A9622-2772-4DB5-A04A-95701C66EFC2}"/>
    <cellStyle name="40% - Accent1 13 2" xfId="1770" xr:uid="{64F00884-BE6F-4ADF-AD57-DD78A9D4077B}"/>
    <cellStyle name="40% - Accent1 13 2 2" xfId="4178" xr:uid="{C21CB739-C676-4D6C-AC11-5FC13B10BD07}"/>
    <cellStyle name="40% - Accent1 13 2 3" xfId="6390" xr:uid="{E8705CF0-8510-4039-A8C4-BC135CC2768E}"/>
    <cellStyle name="40% - Accent1 13 2 4" xfId="8561" xr:uid="{020D092E-2287-4AD4-BBF2-418E1F5DE6C3}"/>
    <cellStyle name="40% - Accent1 13 3" xfId="3110" xr:uid="{82E86319-8D80-4EA5-A357-F873375FB8EF}"/>
    <cellStyle name="40% - Accent1 13 4" xfId="5323" xr:uid="{067512EB-30C8-4A18-93EF-CE39ABE04A17}"/>
    <cellStyle name="40% - Accent1 13 5" xfId="7494" xr:uid="{F6A83B53-A92C-4182-B5C2-7AE676A6A181}"/>
    <cellStyle name="40% - Accent1 14" xfId="1208" xr:uid="{1F1D919A-F64B-49CC-B3EE-FF37B69F9B93}"/>
    <cellStyle name="40% - Accent1 14 2" xfId="2276" xr:uid="{B2936C00-1D8A-4769-927A-5CD1F1171F5B}"/>
    <cellStyle name="40% - Accent1 14 2 2" xfId="4684" xr:uid="{4EC158F3-8D60-4FDF-B6C2-BBC83846B41D}"/>
    <cellStyle name="40% - Accent1 14 2 3" xfId="6896" xr:uid="{0F1D1C6F-E7DF-4FE1-9934-D536C767E5B0}"/>
    <cellStyle name="40% - Accent1 14 2 4" xfId="9067" xr:uid="{D035D41A-1766-4674-B884-978A317ADF62}"/>
    <cellStyle name="40% - Accent1 14 3" xfId="3617" xr:uid="{8930D8CA-B448-452E-9FEE-7768AE910752}"/>
    <cellStyle name="40% - Accent1 14 4" xfId="5829" xr:uid="{FAEAA274-5657-450F-9E80-8E0FA621A4DC}"/>
    <cellStyle name="40% - Accent1 14 5" xfId="8000" xr:uid="{618A5645-5851-4768-AA3F-2CAE2BD6A88B}"/>
    <cellStyle name="40% - Accent1 15" xfId="1222" xr:uid="{31CFC14F-0B01-43A4-AFB5-604A7D8328DA}"/>
    <cellStyle name="40% - Accent1 15 2" xfId="2290" xr:uid="{4A5F7C47-56A5-48E3-A97A-BB1A9AECAB08}"/>
    <cellStyle name="40% - Accent1 15 2 2" xfId="4698" xr:uid="{D9DE109A-28B8-47F7-9F20-9AF6B5D6A387}"/>
    <cellStyle name="40% - Accent1 15 2 3" xfId="6910" xr:uid="{4733CC4C-654A-4C0E-898D-E717CA093EC1}"/>
    <cellStyle name="40% - Accent1 15 2 4" xfId="9081" xr:uid="{E9A86DFD-4B2D-43BF-A1C3-B8B46F985C7E}"/>
    <cellStyle name="40% - Accent1 15 3" xfId="3631" xr:uid="{38381068-81C4-45C4-B7EE-8F647E4804D6}"/>
    <cellStyle name="40% - Accent1 15 4" xfId="5843" xr:uid="{63DE1D5D-1D6D-4CC6-8AAB-8B2F0F2768B6}"/>
    <cellStyle name="40% - Accent1 15 5" xfId="8014" xr:uid="{EBD45ACB-1773-4E74-9716-33B18357CB05}"/>
    <cellStyle name="40% - Accent1 16" xfId="1236" xr:uid="{3510598C-E79F-4831-A83E-CC99CBEF7D85}"/>
    <cellStyle name="40% - Accent1 16 2" xfId="2304" xr:uid="{F28098C9-AB2A-407D-851D-DD8404290DB9}"/>
    <cellStyle name="40% - Accent1 16 2 2" xfId="4712" xr:uid="{F2C6EAF9-FC40-41C2-B5BB-4F82E8703101}"/>
    <cellStyle name="40% - Accent1 16 2 3" xfId="6924" xr:uid="{80EBFD03-0EB5-400E-BC00-327F15AB3C87}"/>
    <cellStyle name="40% - Accent1 16 2 4" xfId="9095" xr:uid="{1C5C7FCA-DBE0-447F-AFB7-FD81F2F2CD46}"/>
    <cellStyle name="40% - Accent1 16 3" xfId="3645" xr:uid="{C032EB67-F19F-4657-8888-FD490821B6B2}"/>
    <cellStyle name="40% - Accent1 16 4" xfId="5857" xr:uid="{663ED159-E295-4679-8A01-F42D3BB76D5E}"/>
    <cellStyle name="40% - Accent1 16 5" xfId="8028" xr:uid="{7B9C4C2E-CD9F-4A01-A907-C80A5F1F8F22}"/>
    <cellStyle name="40% - Accent1 17" xfId="1250" xr:uid="{533061A6-86E6-4E89-92F8-BAC1837EBB98}"/>
    <cellStyle name="40% - Accent1 17 2" xfId="2318" xr:uid="{FF1B4E82-156A-4D2A-8A6C-1156A18A038C}"/>
    <cellStyle name="40% - Accent1 17 2 2" xfId="4726" xr:uid="{BF92A8E5-814E-4E2E-8F39-3C2AF3EB0150}"/>
    <cellStyle name="40% - Accent1 17 2 3" xfId="6938" xr:uid="{CB2FBBDD-0CAA-4355-85DF-197257BF35AF}"/>
    <cellStyle name="40% - Accent1 17 2 4" xfId="9109" xr:uid="{F4D006C8-71CE-40EF-88C2-36563A146A20}"/>
    <cellStyle name="40% - Accent1 17 3" xfId="3659" xr:uid="{FD9694ED-CD9D-4F7C-9C77-35C4CD47A8A0}"/>
    <cellStyle name="40% - Accent1 17 4" xfId="5871" xr:uid="{D751FA50-4F9E-4C8A-9A5A-FBB4ECAC1F5E}"/>
    <cellStyle name="40% - Accent1 17 5" xfId="8042" xr:uid="{16153ED5-609D-4E24-9663-DD8CA1CE86F0}"/>
    <cellStyle name="40% - Accent1 18" xfId="1264" xr:uid="{E2B595FB-C9B5-450B-BB64-28185CD87CF2}"/>
    <cellStyle name="40% - Accent1 18 2" xfId="3673" xr:uid="{70A28CFD-A8BA-4A75-8EA5-6FC106D4D592}"/>
    <cellStyle name="40% - Accent1 18 3" xfId="5885" xr:uid="{3A703B6A-CD04-43F7-8474-F7F80DDB0EB2}"/>
    <cellStyle name="40% - Accent1 18 4" xfId="8056" xr:uid="{17A7E7A2-F085-48AA-A61A-3D0D1FC31B10}"/>
    <cellStyle name="40% - Accent1 19" xfId="2332" xr:uid="{DE7AFC01-A225-4540-9608-EE0B84C6370C}"/>
    <cellStyle name="40% - Accent1 19 2" xfId="4740" xr:uid="{65FEE07D-FF31-441E-BE6A-FA7EB3BAE451}"/>
    <cellStyle name="40% - Accent1 19 3" xfId="6952" xr:uid="{0CB0E4BA-D49A-4ED2-BB7D-D13505E26F9A}"/>
    <cellStyle name="40% - Accent1 19 4" xfId="9123" xr:uid="{9F99F891-B9E9-429F-804B-3D4EA9E03E49}"/>
    <cellStyle name="40% - Accent1 2" xfId="64" xr:uid="{99B21844-A66B-44C9-974A-5D710880F665}"/>
    <cellStyle name="40% - Accent1 2 2" xfId="126" xr:uid="{07ECB1F5-89B7-47D1-8A51-7DD98ADDE473}"/>
    <cellStyle name="40% - Accent1 2 3" xfId="2383" xr:uid="{86E9269C-772B-4EC7-8664-B510A242D1D7}"/>
    <cellStyle name="40% - Accent1 2 3 2" xfId="4780" xr:uid="{79520464-629E-43D8-98BA-C4DA0010D865}"/>
    <cellStyle name="40% - Accent1 2 4" xfId="2531" xr:uid="{10C20C1E-47DB-447E-B1FF-12A41DF6962A}"/>
    <cellStyle name="40% - Accent1 2 5" xfId="2364" xr:uid="{1816F247-0E82-4A1B-9482-BB0861C65DDD}"/>
    <cellStyle name="40% - Accent1 2 6" xfId="2622" xr:uid="{29DCB8BA-EBDC-456A-A17E-E5D2CD4AD55B}"/>
    <cellStyle name="40% - Accent1 20" xfId="2356" xr:uid="{151CB0FE-D6A9-45DA-B1AA-EF96D698268F}"/>
    <cellStyle name="40% - Accent1 20 2" xfId="4760" xr:uid="{C4845139-CA07-4F2D-8ECA-61AFA1243BEA}"/>
    <cellStyle name="40% - Accent1 20 3" xfId="6966" xr:uid="{DA13741B-84F6-4B00-A2A9-369BAC0BF606}"/>
    <cellStyle name="40% - Accent1 20 4" xfId="9137" xr:uid="{0592AE5C-07A6-43EE-BEC2-12D2720398A0}"/>
    <cellStyle name="40% - Accent1 21" xfId="2593" xr:uid="{68C6E40F-07AC-4DDE-BF80-CFEE16D5330E}"/>
    <cellStyle name="40% - Accent1 22" xfId="4806" xr:uid="{9A3FD4EE-009A-4143-A566-0D4CC85DA1E2}"/>
    <cellStyle name="40% - Accent1 23" xfId="4820" xr:uid="{984787ED-B710-4EDA-A3E3-AA16D304BD71}"/>
    <cellStyle name="40% - Accent1 24" xfId="6991" xr:uid="{F4BFD374-C43E-4071-B3C4-42972DFAA6D2}"/>
    <cellStyle name="40% - Accent1 3" xfId="216" xr:uid="{4FF12995-74E3-499C-997C-A111C2121AA4}"/>
    <cellStyle name="40% - Accent1 3 2" xfId="331" xr:uid="{BE60BD72-F45B-4C54-8F35-BEADB25C40E8}"/>
    <cellStyle name="40% - Accent1 3 2 2" xfId="587" xr:uid="{8A0E6115-BCAC-4E4C-B695-96BB1A353ECA}"/>
    <cellStyle name="40% - Accent1 3 2 2 2" xfId="1094" xr:uid="{8FFD86A0-37F0-4D79-AEEE-2451A5812EDE}"/>
    <cellStyle name="40% - Accent1 3 2 2 2 2" xfId="2162" xr:uid="{89709550-E3D4-4292-A305-F3142A4C532F}"/>
    <cellStyle name="40% - Accent1 3 2 2 2 2 2" xfId="4570" xr:uid="{4D676A15-A279-411F-A7C6-732885A5E1C3}"/>
    <cellStyle name="40% - Accent1 3 2 2 2 2 3" xfId="6782" xr:uid="{540C60E3-64B0-4E7F-A8B6-B4311651016C}"/>
    <cellStyle name="40% - Accent1 3 2 2 2 2 4" xfId="8953" xr:uid="{D71AE236-2FA2-4C07-8DF0-BCF727B231D3}"/>
    <cellStyle name="40% - Accent1 3 2 2 2 3" xfId="3503" xr:uid="{510791DB-BC05-4480-98A4-C03E597868EC}"/>
    <cellStyle name="40% - Accent1 3 2 2 2 4" xfId="5715" xr:uid="{A8096ACA-DFCC-41BE-BC99-A885C9885D97}"/>
    <cellStyle name="40% - Accent1 3 2 2 2 5" xfId="7886" xr:uid="{E408B581-1A27-433F-BD38-2D4CC6641498}"/>
    <cellStyle name="40% - Accent1 3 2 2 3" xfId="1657" xr:uid="{3F1E7CC5-7B62-4C03-A89B-E097EF26DE3F}"/>
    <cellStyle name="40% - Accent1 3 2 2 3 2" xfId="4065" xr:uid="{5DA04A16-B3AB-473E-8F67-E65DF8E80AB1}"/>
    <cellStyle name="40% - Accent1 3 2 2 3 3" xfId="6277" xr:uid="{1CE8FCCA-6CEA-4E9D-9B35-2BBB139C1ACB}"/>
    <cellStyle name="40% - Accent1 3 2 2 3 4" xfId="8448" xr:uid="{E148B21A-E373-4A6D-8057-444FC9C31FD5}"/>
    <cellStyle name="40% - Accent1 3 2 2 4" xfId="2997" xr:uid="{071B0203-83AA-4BC7-AE73-87B4D347B7EB}"/>
    <cellStyle name="40% - Accent1 3 2 2 5" xfId="5210" xr:uid="{BC0B02C4-938F-4F45-8500-9BE7C5308681}"/>
    <cellStyle name="40% - Accent1 3 2 2 6" xfId="7381" xr:uid="{F29CF7D7-9B5E-40D0-B229-279D54A539E8}"/>
    <cellStyle name="40% - Accent1 3 2 3" xfId="840" xr:uid="{AD597CA2-3F57-4724-9619-EDEF52989DF1}"/>
    <cellStyle name="40% - Accent1 3 2 3 2" xfId="1909" xr:uid="{856D105F-4AEF-40AA-9A64-6EC0861797A8}"/>
    <cellStyle name="40% - Accent1 3 2 3 2 2" xfId="4317" xr:uid="{3F2884C9-82DE-4584-983D-48B0E52CD79E}"/>
    <cellStyle name="40% - Accent1 3 2 3 2 3" xfId="6529" xr:uid="{BBAB159F-25EB-452A-A7FC-EA4508C3F840}"/>
    <cellStyle name="40% - Accent1 3 2 3 2 4" xfId="8700" xr:uid="{869D952F-C759-428E-A6E5-4B4A7F49CD57}"/>
    <cellStyle name="40% - Accent1 3 2 3 3" xfId="3249" xr:uid="{B21D08F5-F98F-4EBA-AC16-1ABDBA0B7BEA}"/>
    <cellStyle name="40% - Accent1 3 2 3 4" xfId="5462" xr:uid="{6C2DD685-01F5-4B8C-99DD-BC1EB86E8A21}"/>
    <cellStyle name="40% - Accent1 3 2 3 5" xfId="7633" xr:uid="{8119FA85-1D54-4D00-90EB-AF143B3001AA}"/>
    <cellStyle name="40% - Accent1 3 2 4" xfId="1404" xr:uid="{60049EC8-1906-497C-8EB0-007DC1D08437}"/>
    <cellStyle name="40% - Accent1 3 2 4 2" xfId="3812" xr:uid="{5B17A7D8-F071-496E-9DBB-F597522DA3CD}"/>
    <cellStyle name="40% - Accent1 3 2 4 3" xfId="6024" xr:uid="{27B6C3CF-4598-44BA-BEC3-8C87594ABD05}"/>
    <cellStyle name="40% - Accent1 3 2 4 4" xfId="8195" xr:uid="{30EFD949-1AF2-4224-8B6D-0EE0E7B31AB1}"/>
    <cellStyle name="40% - Accent1 3 2 5" xfId="2744" xr:uid="{8F056BF6-12F2-489A-8B0F-4080F5ECAA27}"/>
    <cellStyle name="40% - Accent1 3 2 6" xfId="4957" xr:uid="{10157BDD-5CD2-44E1-8D63-C059CED3A7B6}"/>
    <cellStyle name="40% - Accent1 3 2 7" xfId="7128" xr:uid="{1AA4DC23-7B13-4D25-B31D-4592AFC5D521}"/>
    <cellStyle name="40% - Accent1 3 3" xfId="475" xr:uid="{87BD6127-31FA-48E9-A4AE-AE66FEA2000E}"/>
    <cellStyle name="40% - Accent1 3 3 2" xfId="982" xr:uid="{AE1E75E5-EFBA-4CE5-9045-90D2704B1301}"/>
    <cellStyle name="40% - Accent1 3 3 2 2" xfId="2050" xr:uid="{819784BA-DCC0-446F-9F9B-4845B393047F}"/>
    <cellStyle name="40% - Accent1 3 3 2 2 2" xfId="4458" xr:uid="{CB3BE059-FD3E-47A2-9CB7-62E0D8EA7DFB}"/>
    <cellStyle name="40% - Accent1 3 3 2 2 3" xfId="6670" xr:uid="{E12C4F2D-3736-43AE-BF0B-A29855472139}"/>
    <cellStyle name="40% - Accent1 3 3 2 2 4" xfId="8841" xr:uid="{2E59569A-6DF6-4A61-A660-6D7F366FDE56}"/>
    <cellStyle name="40% - Accent1 3 3 2 3" xfId="3391" xr:uid="{35959B70-93D0-4E05-9F81-59DE68D862A5}"/>
    <cellStyle name="40% - Accent1 3 3 2 4" xfId="5603" xr:uid="{FCA20F6E-99C5-495B-A63E-125BDD88CA08}"/>
    <cellStyle name="40% - Accent1 3 3 2 5" xfId="7774" xr:uid="{1041D359-F845-4DAE-B0EC-629E6CEBD291}"/>
    <cellStyle name="40% - Accent1 3 3 3" xfId="1545" xr:uid="{634AEEC1-BBF9-4202-8D62-31C8D5121E74}"/>
    <cellStyle name="40% - Accent1 3 3 3 2" xfId="3953" xr:uid="{1DA3A598-9E07-4320-B8D0-D440B1EB3D9E}"/>
    <cellStyle name="40% - Accent1 3 3 3 3" xfId="6165" xr:uid="{437FC940-43E1-4DE3-81F2-DBFB768768CF}"/>
    <cellStyle name="40% - Accent1 3 3 3 4" xfId="8336" xr:uid="{1C0F85D1-623B-4C2A-8ED6-EA4FEFAB19E4}"/>
    <cellStyle name="40% - Accent1 3 3 4" xfId="2885" xr:uid="{CFF57FA3-FFB8-4682-9F1E-4431348C1C97}"/>
    <cellStyle name="40% - Accent1 3 3 5" xfId="5098" xr:uid="{2F0D25F9-FAB0-4219-A165-DE2A00494597}"/>
    <cellStyle name="40% - Accent1 3 3 6" xfId="7269" xr:uid="{E79C90A7-728F-4CA7-A247-0EF09B802BF5}"/>
    <cellStyle name="40% - Accent1 3 4" xfId="728" xr:uid="{9DCA0A2F-4384-4B7C-BC2B-6B70E3CBD31F}"/>
    <cellStyle name="40% - Accent1 3 4 2" xfId="1797" xr:uid="{3A8C38CB-5FD0-477C-944B-725260475CB1}"/>
    <cellStyle name="40% - Accent1 3 4 2 2" xfId="4205" xr:uid="{1B1CACEF-DED6-4C83-B0D0-16DA420C5FF7}"/>
    <cellStyle name="40% - Accent1 3 4 2 3" xfId="6417" xr:uid="{9EBB1082-9C6E-4B74-804B-B4000E55D8A5}"/>
    <cellStyle name="40% - Accent1 3 4 2 4" xfId="8588" xr:uid="{12BFCCE5-6AEB-4BD4-B11B-E4A96D5709E1}"/>
    <cellStyle name="40% - Accent1 3 4 3" xfId="3137" xr:uid="{7AC4AA3F-0C27-4F1D-AFAF-77E716C29753}"/>
    <cellStyle name="40% - Accent1 3 4 4" xfId="5350" xr:uid="{CC5B70BE-F9BA-46E6-B4F4-2FECCEF4076C}"/>
    <cellStyle name="40% - Accent1 3 4 5" xfId="7521" xr:uid="{C3805858-C46C-439D-804D-F30A8BB17D9D}"/>
    <cellStyle name="40% - Accent1 3 5" xfId="1292" xr:uid="{4D3D8D4F-732E-4472-9F84-6EAD6E8686B0}"/>
    <cellStyle name="40% - Accent1 3 5 2" xfId="3700" xr:uid="{D77D81B5-EA06-4D9E-AA20-FF84F5EDBD24}"/>
    <cellStyle name="40% - Accent1 3 5 3" xfId="5912" xr:uid="{47E02CE8-740D-444F-85AF-7A4A2429A975}"/>
    <cellStyle name="40% - Accent1 3 5 4" xfId="8083" xr:uid="{8DED7964-A09C-49EF-9EF2-EDA25FB94253}"/>
    <cellStyle name="40% - Accent1 3 6" xfId="2634" xr:uid="{1CEB6D38-7437-4E56-8595-5DFB24AC7172}"/>
    <cellStyle name="40% - Accent1 3 7" xfId="4848" xr:uid="{B365618A-B41D-4144-BE40-589A8076D654}"/>
    <cellStyle name="40% - Accent1 3 8" xfId="7019" xr:uid="{3727035C-249B-40BD-B0D5-8D39A0607146}"/>
    <cellStyle name="40% - Accent1 4" xfId="231" xr:uid="{4A36BE59-2614-4305-9251-B8159A6EE89B}"/>
    <cellStyle name="40% - Accent1 4 2" xfId="346" xr:uid="{A099E7C7-EEF0-4688-91C0-418EFA9141D3}"/>
    <cellStyle name="40% - Accent1 4 2 2" xfId="602" xr:uid="{D9DDE8AF-B2C3-4F8A-AB4E-D40FD6846465}"/>
    <cellStyle name="40% - Accent1 4 2 2 2" xfId="1109" xr:uid="{71D50767-FF5D-43E5-8369-EAA1196D613F}"/>
    <cellStyle name="40% - Accent1 4 2 2 2 2" xfId="2177" xr:uid="{404F5F49-C805-4280-9010-504F73856243}"/>
    <cellStyle name="40% - Accent1 4 2 2 2 2 2" xfId="4585" xr:uid="{DB17A560-9A4B-4C97-B5B9-83A59A40B40C}"/>
    <cellStyle name="40% - Accent1 4 2 2 2 2 3" xfId="6797" xr:uid="{F7600DF6-CCEE-4523-ACF6-61F18A5D5B17}"/>
    <cellStyle name="40% - Accent1 4 2 2 2 2 4" xfId="8968" xr:uid="{C4F06E60-C176-4E5C-823A-76325B05649B}"/>
    <cellStyle name="40% - Accent1 4 2 2 2 3" xfId="3518" xr:uid="{C4B2739F-1ED8-41CC-869F-BC49A106B297}"/>
    <cellStyle name="40% - Accent1 4 2 2 2 4" xfId="5730" xr:uid="{E6E8F9E9-2D91-4E7D-BF00-F3BF1D96EF53}"/>
    <cellStyle name="40% - Accent1 4 2 2 2 5" xfId="7901" xr:uid="{36DA585E-942D-4926-9880-63A54A193D14}"/>
    <cellStyle name="40% - Accent1 4 2 2 3" xfId="1672" xr:uid="{0BF96329-D9E4-4F95-A1D9-66CF158BEABD}"/>
    <cellStyle name="40% - Accent1 4 2 2 3 2" xfId="4080" xr:uid="{176593EC-DE0D-4D32-9BB6-A0B655D3CF91}"/>
    <cellStyle name="40% - Accent1 4 2 2 3 3" xfId="6292" xr:uid="{138834E4-9B60-4F4D-BE3D-E8B047E25D47}"/>
    <cellStyle name="40% - Accent1 4 2 2 3 4" xfId="8463" xr:uid="{47250041-841D-4465-94C9-A2C1BAE7C9F7}"/>
    <cellStyle name="40% - Accent1 4 2 2 4" xfId="3012" xr:uid="{73E94DDA-D117-470F-AB3B-8E9F299D0B38}"/>
    <cellStyle name="40% - Accent1 4 2 2 5" xfId="5225" xr:uid="{E96A80C2-DF79-4A9B-8243-7B1238B4CA9F}"/>
    <cellStyle name="40% - Accent1 4 2 2 6" xfId="7396" xr:uid="{C95E70C2-8316-4E2D-B0B8-F9FE32B0D3B9}"/>
    <cellStyle name="40% - Accent1 4 2 3" xfId="855" xr:uid="{4A47DD82-F850-4AD2-B742-F16FDFF2DC7D}"/>
    <cellStyle name="40% - Accent1 4 2 3 2" xfId="1924" xr:uid="{34B90076-AC1B-40E9-91F1-1EFFD82F0A4A}"/>
    <cellStyle name="40% - Accent1 4 2 3 2 2" xfId="4332" xr:uid="{7BDC59C4-E508-4563-B244-3A5331F20BEE}"/>
    <cellStyle name="40% - Accent1 4 2 3 2 3" xfId="6544" xr:uid="{050618AF-E530-4304-8E85-774CA7029F38}"/>
    <cellStyle name="40% - Accent1 4 2 3 2 4" xfId="8715" xr:uid="{A5E10362-BC54-4652-9992-9119C3300776}"/>
    <cellStyle name="40% - Accent1 4 2 3 3" xfId="3264" xr:uid="{30C5A618-B00C-4551-BF3F-072BF9D31AAF}"/>
    <cellStyle name="40% - Accent1 4 2 3 4" xfId="5477" xr:uid="{E47F13C0-A1E0-4BE4-8226-766D632B00AB}"/>
    <cellStyle name="40% - Accent1 4 2 3 5" xfId="7648" xr:uid="{A887E51E-7AE5-42BD-B210-BAD688E0AC9D}"/>
    <cellStyle name="40% - Accent1 4 2 4" xfId="1419" xr:uid="{FB677FD4-D1EC-486D-8364-A7EDF03998AA}"/>
    <cellStyle name="40% - Accent1 4 2 4 2" xfId="3827" xr:uid="{18FFF53E-EF49-41A9-9DF9-3E3585962CA0}"/>
    <cellStyle name="40% - Accent1 4 2 4 3" xfId="6039" xr:uid="{F5F962D0-9A74-4883-A948-E40B3BF989D7}"/>
    <cellStyle name="40% - Accent1 4 2 4 4" xfId="8210" xr:uid="{9A0A5DDA-F88A-4DCE-8AA2-A5D0420CEF4B}"/>
    <cellStyle name="40% - Accent1 4 2 5" xfId="2759" xr:uid="{99346890-9652-4300-9790-997484F6146D}"/>
    <cellStyle name="40% - Accent1 4 2 6" xfId="4972" xr:uid="{7E5777AF-E0FF-4EF6-B14C-BAD73C8314BC}"/>
    <cellStyle name="40% - Accent1 4 2 7" xfId="7143" xr:uid="{0A289599-0492-442A-9C3F-9384A1CBEE9E}"/>
    <cellStyle name="40% - Accent1 4 3" xfId="490" xr:uid="{66023B1F-9790-47C8-8A51-7B2D83BAFB90}"/>
    <cellStyle name="40% - Accent1 4 3 2" xfId="997" xr:uid="{3CB93674-912F-4FFE-B1BA-CA4DA437B744}"/>
    <cellStyle name="40% - Accent1 4 3 2 2" xfId="2065" xr:uid="{CBD3E0CD-6B9E-4A1D-93A6-3A0C3F90E933}"/>
    <cellStyle name="40% - Accent1 4 3 2 2 2" xfId="4473" xr:uid="{7C507626-0C96-4893-B9DD-5A294B006441}"/>
    <cellStyle name="40% - Accent1 4 3 2 2 3" xfId="6685" xr:uid="{FEC86C1B-D0D6-42C1-8400-3A837CF49F83}"/>
    <cellStyle name="40% - Accent1 4 3 2 2 4" xfId="8856" xr:uid="{5985E49D-0EBD-4EFC-98D5-B3FEEA9DD943}"/>
    <cellStyle name="40% - Accent1 4 3 2 3" xfId="3406" xr:uid="{1877D876-5109-4B6C-8E8F-FC639AEAB4F2}"/>
    <cellStyle name="40% - Accent1 4 3 2 4" xfId="5618" xr:uid="{1FAC3D66-7DA4-4D15-A278-9EE5C0003683}"/>
    <cellStyle name="40% - Accent1 4 3 2 5" xfId="7789" xr:uid="{19808647-C088-4282-A2A3-EAB515C845FE}"/>
    <cellStyle name="40% - Accent1 4 3 3" xfId="1560" xr:uid="{FEE65FC9-6DB4-415A-A56C-CFF580F8E8B3}"/>
    <cellStyle name="40% - Accent1 4 3 3 2" xfId="3968" xr:uid="{78EE9A4F-CC7B-4B5D-BE51-CAC38A58C744}"/>
    <cellStyle name="40% - Accent1 4 3 3 3" xfId="6180" xr:uid="{5F4DA647-64B8-448D-AF0A-E1BFB9908D08}"/>
    <cellStyle name="40% - Accent1 4 3 3 4" xfId="8351" xr:uid="{388F7884-339D-4D60-A81D-F35BEA431AAA}"/>
    <cellStyle name="40% - Accent1 4 3 4" xfId="2900" xr:uid="{DEED6848-D4E5-4176-9A50-03C4A6D85EE7}"/>
    <cellStyle name="40% - Accent1 4 3 5" xfId="5113" xr:uid="{7B07580B-89FC-4B19-8585-1E2207BEA3E1}"/>
    <cellStyle name="40% - Accent1 4 3 6" xfId="7284" xr:uid="{C4F2DB6A-7123-4FE0-AA01-6180DA33F525}"/>
    <cellStyle name="40% - Accent1 4 4" xfId="743" xr:uid="{23611F3C-DB66-4CFF-8434-8EEFCDB0B009}"/>
    <cellStyle name="40% - Accent1 4 4 2" xfId="1812" xr:uid="{87FDF71C-681D-41B7-90AA-9FBA9D066E0B}"/>
    <cellStyle name="40% - Accent1 4 4 2 2" xfId="4220" xr:uid="{02E08B58-2ACA-4679-A8D6-2A43F9064D88}"/>
    <cellStyle name="40% - Accent1 4 4 2 3" xfId="6432" xr:uid="{812E8618-918A-43F4-B4E0-3434B3D02A95}"/>
    <cellStyle name="40% - Accent1 4 4 2 4" xfId="8603" xr:uid="{4AA96325-4DA6-4202-93C0-D847A8C0E1B2}"/>
    <cellStyle name="40% - Accent1 4 4 3" xfId="3152" xr:uid="{A294521C-14F9-49DA-A061-98FF091A0A73}"/>
    <cellStyle name="40% - Accent1 4 4 4" xfId="5365" xr:uid="{49432933-BA91-4309-AD6B-78C59D62438E}"/>
    <cellStyle name="40% - Accent1 4 4 5" xfId="7536" xr:uid="{98C7ABCE-852B-4727-A4E3-E634638B89F4}"/>
    <cellStyle name="40% - Accent1 4 5" xfId="1307" xr:uid="{11F9CC9D-6273-4224-810A-853BEC192DC0}"/>
    <cellStyle name="40% - Accent1 4 5 2" xfId="3715" xr:uid="{FA1231AF-8141-48B0-92BB-1A7530232064}"/>
    <cellStyle name="40% - Accent1 4 5 3" xfId="5927" xr:uid="{FCA29599-3D11-4DFD-AA0F-11595E4E0018}"/>
    <cellStyle name="40% - Accent1 4 5 4" xfId="8098" xr:uid="{C3EC06AE-0F67-48C5-8D5F-AA39E3D53EB2}"/>
    <cellStyle name="40% - Accent1 4 6" xfId="2649" xr:uid="{BCD52779-EB9D-4A71-B827-75D3A8F9A469}"/>
    <cellStyle name="40% - Accent1 4 7" xfId="4863" xr:uid="{39078DA1-CFA6-44D9-9813-0A848E3CBD6E}"/>
    <cellStyle name="40% - Accent1 4 8" xfId="7034" xr:uid="{2ECA35EA-3B5F-4362-8A6C-7A22846D6629}"/>
    <cellStyle name="40% - Accent1 5" xfId="245" xr:uid="{21BCFE85-B5DF-40B9-ABD7-6348E670D325}"/>
    <cellStyle name="40% - Accent1 5 2" xfId="360" xr:uid="{A74CDF86-65F3-48F5-BE1F-251AB2A09708}"/>
    <cellStyle name="40% - Accent1 5 2 2" xfId="616" xr:uid="{48E5E22C-0A4B-419E-8DAC-C090D49FCACD}"/>
    <cellStyle name="40% - Accent1 5 2 2 2" xfId="1123" xr:uid="{9E7593CD-67BF-4639-A46E-D1203308AF64}"/>
    <cellStyle name="40% - Accent1 5 2 2 2 2" xfId="2191" xr:uid="{22031E84-7146-4912-A898-E51DA3BFE267}"/>
    <cellStyle name="40% - Accent1 5 2 2 2 2 2" xfId="4599" xr:uid="{1CEAFED5-69FA-47F8-8773-83EE45F0E954}"/>
    <cellStyle name="40% - Accent1 5 2 2 2 2 3" xfId="6811" xr:uid="{C0287C9D-CF2A-4E81-8173-D7A58DE0F86D}"/>
    <cellStyle name="40% - Accent1 5 2 2 2 2 4" xfId="8982" xr:uid="{57BE6CFF-DFA8-4EEB-A752-D908046EDB60}"/>
    <cellStyle name="40% - Accent1 5 2 2 2 3" xfId="3532" xr:uid="{497C3DB6-2331-4918-8912-3F3AECB9E440}"/>
    <cellStyle name="40% - Accent1 5 2 2 2 4" xfId="5744" xr:uid="{D8390BE3-40CE-49A2-ACDD-5F417D37E555}"/>
    <cellStyle name="40% - Accent1 5 2 2 2 5" xfId="7915" xr:uid="{3211981D-EF66-422D-ADF9-75CC7FF6CDBF}"/>
    <cellStyle name="40% - Accent1 5 2 2 3" xfId="1686" xr:uid="{B3CEF500-9FED-4005-B877-6C8F085F4FE4}"/>
    <cellStyle name="40% - Accent1 5 2 2 3 2" xfId="4094" xr:uid="{DE22C7CA-D183-465B-A09E-AD649120C5CF}"/>
    <cellStyle name="40% - Accent1 5 2 2 3 3" xfId="6306" xr:uid="{D2A65071-BA93-4E6F-BFF5-0653EE17EF0B}"/>
    <cellStyle name="40% - Accent1 5 2 2 3 4" xfId="8477" xr:uid="{3DC33A4E-CCD1-4D28-AC83-F9E666E0F6A8}"/>
    <cellStyle name="40% - Accent1 5 2 2 4" xfId="3026" xr:uid="{A9ED3200-20BE-45A6-9292-BE91B5B33F5B}"/>
    <cellStyle name="40% - Accent1 5 2 2 5" xfId="5239" xr:uid="{4AF78CC1-72ED-41F0-904F-E1DE259E97F5}"/>
    <cellStyle name="40% - Accent1 5 2 2 6" xfId="7410" xr:uid="{B4EF1A8C-1EAF-4766-9F5E-B4A9FF2FFCB1}"/>
    <cellStyle name="40% - Accent1 5 2 3" xfId="869" xr:uid="{11391C51-0710-4C1E-B82C-BDF0976343C5}"/>
    <cellStyle name="40% - Accent1 5 2 3 2" xfId="1938" xr:uid="{2F7392BF-BC35-407D-9712-6366551A20E6}"/>
    <cellStyle name="40% - Accent1 5 2 3 2 2" xfId="4346" xr:uid="{A25D9C21-CACE-4C01-8D3A-241E4AF51BEC}"/>
    <cellStyle name="40% - Accent1 5 2 3 2 3" xfId="6558" xr:uid="{BBD3EE57-2BEC-4BDB-85BC-E0811B0DCEA9}"/>
    <cellStyle name="40% - Accent1 5 2 3 2 4" xfId="8729" xr:uid="{406144A1-F762-456A-A7B4-6D4BC01F2C34}"/>
    <cellStyle name="40% - Accent1 5 2 3 3" xfId="3278" xr:uid="{5FF99600-4D26-484C-B6DD-F07FE24D1D45}"/>
    <cellStyle name="40% - Accent1 5 2 3 4" xfId="5491" xr:uid="{C45681C8-42FC-48B6-8A40-42905EA6E1A1}"/>
    <cellStyle name="40% - Accent1 5 2 3 5" xfId="7662" xr:uid="{69CD6F47-F63B-4B09-AC18-6FEA51CFC06A}"/>
    <cellStyle name="40% - Accent1 5 2 4" xfId="1433" xr:uid="{2203ADFC-DB91-4560-8947-D9594DF91914}"/>
    <cellStyle name="40% - Accent1 5 2 4 2" xfId="3841" xr:uid="{845A87EA-E034-4D3F-81C8-4824CA54B517}"/>
    <cellStyle name="40% - Accent1 5 2 4 3" xfId="6053" xr:uid="{7976C1A7-D425-4C3E-917E-5EE8BA8680D2}"/>
    <cellStyle name="40% - Accent1 5 2 4 4" xfId="8224" xr:uid="{D08244B2-39B0-43D3-B903-65896960DBFF}"/>
    <cellStyle name="40% - Accent1 5 2 5" xfId="2773" xr:uid="{E235453A-9A6A-46AB-9401-473A0F6496D9}"/>
    <cellStyle name="40% - Accent1 5 2 6" xfId="4986" xr:uid="{BD784C98-B025-476C-9300-274C28C3C0F2}"/>
    <cellStyle name="40% - Accent1 5 2 7" xfId="7157" xr:uid="{255B0CD4-F04E-4C55-9BA5-430F10CA8F68}"/>
    <cellStyle name="40% - Accent1 5 3" xfId="504" xr:uid="{2B8E80E4-CA4A-4E75-B3F1-63165AF26D3A}"/>
    <cellStyle name="40% - Accent1 5 3 2" xfId="1011" xr:uid="{403D9101-9274-4CEF-A5D6-D27E72C43585}"/>
    <cellStyle name="40% - Accent1 5 3 2 2" xfId="2079" xr:uid="{816C9AE8-B494-440F-B475-466B7902F15F}"/>
    <cellStyle name="40% - Accent1 5 3 2 2 2" xfId="4487" xr:uid="{CA0D53B9-7A7F-4387-9152-E4302E55FC5E}"/>
    <cellStyle name="40% - Accent1 5 3 2 2 3" xfId="6699" xr:uid="{9F19393D-6F97-4F41-B8A1-AB12E70E63CA}"/>
    <cellStyle name="40% - Accent1 5 3 2 2 4" xfId="8870" xr:uid="{1E04FDFD-5906-48E4-B5B8-E010BB252D1F}"/>
    <cellStyle name="40% - Accent1 5 3 2 3" xfId="3420" xr:uid="{1AB18341-604A-46F7-AE6C-E9CF049FDE01}"/>
    <cellStyle name="40% - Accent1 5 3 2 4" xfId="5632" xr:uid="{7F469D07-97B8-4B99-B8B7-135919ABD173}"/>
    <cellStyle name="40% - Accent1 5 3 2 5" xfId="7803" xr:uid="{361EE1CA-9CB8-4BE0-A352-821D9173FB67}"/>
    <cellStyle name="40% - Accent1 5 3 3" xfId="1574" xr:uid="{959E4DA3-D19E-4F2C-BFB7-C730A2E69228}"/>
    <cellStyle name="40% - Accent1 5 3 3 2" xfId="3982" xr:uid="{9F3990BA-FFBB-4B95-B80F-473B26CC647A}"/>
    <cellStyle name="40% - Accent1 5 3 3 3" xfId="6194" xr:uid="{3358BA80-4682-4BA3-A997-84835A3F0139}"/>
    <cellStyle name="40% - Accent1 5 3 3 4" xfId="8365" xr:uid="{0B094C93-82AD-410F-B988-86C7BD134E68}"/>
    <cellStyle name="40% - Accent1 5 3 4" xfId="2914" xr:uid="{D41BFF39-133B-4861-A990-33BBF9C15F21}"/>
    <cellStyle name="40% - Accent1 5 3 5" xfId="5127" xr:uid="{178F8643-7161-46AB-9582-A604A323780C}"/>
    <cellStyle name="40% - Accent1 5 3 6" xfId="7298" xr:uid="{BA3BAAEE-73F5-4F6F-9D1F-43FDFEB700A6}"/>
    <cellStyle name="40% - Accent1 5 4" xfId="757" xr:uid="{F360D5AE-3CA5-42F2-8EFF-42DAED34606F}"/>
    <cellStyle name="40% - Accent1 5 4 2" xfId="1826" xr:uid="{C8EF5155-D8B5-4983-A2FD-BCD68D0D7E4E}"/>
    <cellStyle name="40% - Accent1 5 4 2 2" xfId="4234" xr:uid="{9BDBE696-B23E-4A47-BB18-C490F3227598}"/>
    <cellStyle name="40% - Accent1 5 4 2 3" xfId="6446" xr:uid="{3DCE1EF0-DD9C-4D0B-8FA2-F11D793F3223}"/>
    <cellStyle name="40% - Accent1 5 4 2 4" xfId="8617" xr:uid="{A5BB42E2-ED9C-4FFA-8213-886D41D38988}"/>
    <cellStyle name="40% - Accent1 5 4 3" xfId="3166" xr:uid="{C1BD402D-14A2-4499-B983-4276325F0AD3}"/>
    <cellStyle name="40% - Accent1 5 4 4" xfId="5379" xr:uid="{CF5E2CE4-CADF-4695-A9F9-B8EF8BF62DC9}"/>
    <cellStyle name="40% - Accent1 5 4 5" xfId="7550" xr:uid="{E59C0E88-1EBE-44B0-B2C6-4CB79EA4C796}"/>
    <cellStyle name="40% - Accent1 5 5" xfId="1321" xr:uid="{65EC4516-6DC6-46A9-85FF-220CFFE7761D}"/>
    <cellStyle name="40% - Accent1 5 5 2" xfId="3729" xr:uid="{04AF035C-8DD7-45BC-953C-A0070185D750}"/>
    <cellStyle name="40% - Accent1 5 5 3" xfId="5941" xr:uid="{582E20AC-5CB6-491A-A2D0-505723508936}"/>
    <cellStyle name="40% - Accent1 5 5 4" xfId="8112" xr:uid="{5131E9C4-F985-46D3-B8D6-8E14F0F91A2F}"/>
    <cellStyle name="40% - Accent1 5 6" xfId="2663" xr:uid="{F7BA806B-BADC-42A1-903E-61452E52F24C}"/>
    <cellStyle name="40% - Accent1 5 7" xfId="4877" xr:uid="{5A90F198-E7D3-40F7-A183-069F4480FE30}"/>
    <cellStyle name="40% - Accent1 5 8" xfId="7048" xr:uid="{F59A540C-7F13-4705-9E9A-1AFF36C7FD0B}"/>
    <cellStyle name="40% - Accent1 6" xfId="259" xr:uid="{6807FDAB-5B5B-411D-9E71-572B60421CE3}"/>
    <cellStyle name="40% - Accent1 6 2" xfId="374" xr:uid="{58CE8BD2-6E13-42D0-8F5C-71B5DC7CB1B2}"/>
    <cellStyle name="40% - Accent1 6 2 2" xfId="630" xr:uid="{936927D7-F6A5-41B6-B9DE-67C0868C0ABA}"/>
    <cellStyle name="40% - Accent1 6 2 2 2" xfId="1137" xr:uid="{957D382C-B568-4080-B81C-F165C27DD646}"/>
    <cellStyle name="40% - Accent1 6 2 2 2 2" xfId="2205" xr:uid="{6419046F-432C-49C9-9388-69AC60346049}"/>
    <cellStyle name="40% - Accent1 6 2 2 2 2 2" xfId="4613" xr:uid="{DF53FCEC-9CBF-4FD4-A349-EAA57419539E}"/>
    <cellStyle name="40% - Accent1 6 2 2 2 2 3" xfId="6825" xr:uid="{6378F20E-1E3A-40EE-8700-B7DFE2D79758}"/>
    <cellStyle name="40% - Accent1 6 2 2 2 2 4" xfId="8996" xr:uid="{E1658D6A-5E2D-4E15-90A9-07D3704E123A}"/>
    <cellStyle name="40% - Accent1 6 2 2 2 3" xfId="3546" xr:uid="{CF01A699-8D7F-48DB-8010-AB88C97BF783}"/>
    <cellStyle name="40% - Accent1 6 2 2 2 4" xfId="5758" xr:uid="{92BB7399-CAD3-4215-9006-4663CACD0EF2}"/>
    <cellStyle name="40% - Accent1 6 2 2 2 5" xfId="7929" xr:uid="{24435733-6CFE-4176-9545-FBD0D7255C7B}"/>
    <cellStyle name="40% - Accent1 6 2 2 3" xfId="1700" xr:uid="{13A89535-DF4E-491A-B022-5DB6B45F388D}"/>
    <cellStyle name="40% - Accent1 6 2 2 3 2" xfId="4108" xr:uid="{27ED4F20-0BC8-4CA8-B123-C1BBE92574F6}"/>
    <cellStyle name="40% - Accent1 6 2 2 3 3" xfId="6320" xr:uid="{0F4171C0-32E1-4946-9FF5-452751CB6E17}"/>
    <cellStyle name="40% - Accent1 6 2 2 3 4" xfId="8491" xr:uid="{1E3705F9-B840-4391-9214-C0F47E033E5B}"/>
    <cellStyle name="40% - Accent1 6 2 2 4" xfId="3040" xr:uid="{A1379F94-A920-4BE9-B146-390DDA4083E5}"/>
    <cellStyle name="40% - Accent1 6 2 2 5" xfId="5253" xr:uid="{ABAEEA0F-ABC7-47EA-8F2A-F26EA8B7C5DD}"/>
    <cellStyle name="40% - Accent1 6 2 2 6" xfId="7424" xr:uid="{ED9DF246-4F92-476F-9BFE-BBF7F16AC35E}"/>
    <cellStyle name="40% - Accent1 6 2 3" xfId="883" xr:uid="{45B9A124-9030-4BAB-BCBD-780B07C2F54A}"/>
    <cellStyle name="40% - Accent1 6 2 3 2" xfId="1952" xr:uid="{45EF1690-A76A-4CD5-81EB-0D6F0544BADB}"/>
    <cellStyle name="40% - Accent1 6 2 3 2 2" xfId="4360" xr:uid="{FBB97E1B-2FE3-46CF-9192-D65B1987439C}"/>
    <cellStyle name="40% - Accent1 6 2 3 2 3" xfId="6572" xr:uid="{64D64693-E42D-4770-AB78-73137B704819}"/>
    <cellStyle name="40% - Accent1 6 2 3 2 4" xfId="8743" xr:uid="{51AEA36B-6D59-43EF-A89B-40BE927DCB56}"/>
    <cellStyle name="40% - Accent1 6 2 3 3" xfId="3292" xr:uid="{B1398756-9425-47DA-998E-A84033945C43}"/>
    <cellStyle name="40% - Accent1 6 2 3 4" xfId="5505" xr:uid="{CA7F111F-5326-4A42-8B19-85F3720BA1C6}"/>
    <cellStyle name="40% - Accent1 6 2 3 5" xfId="7676" xr:uid="{A52C2908-C31B-4BF8-B9E2-E894CBBFF3E0}"/>
    <cellStyle name="40% - Accent1 6 2 4" xfId="1447" xr:uid="{24BF256E-3DBB-4BC3-A21F-1201D7EB5D4B}"/>
    <cellStyle name="40% - Accent1 6 2 4 2" xfId="3855" xr:uid="{F09EBE4B-E635-4400-AEBA-54AB41B6FE24}"/>
    <cellStyle name="40% - Accent1 6 2 4 3" xfId="6067" xr:uid="{06083798-6BF4-4893-B657-F2D639D908FB}"/>
    <cellStyle name="40% - Accent1 6 2 4 4" xfId="8238" xr:uid="{7AA7089E-28A0-46D4-AC11-3A70196269A5}"/>
    <cellStyle name="40% - Accent1 6 2 5" xfId="2787" xr:uid="{B081C3C1-3008-4980-BD95-3450754131B8}"/>
    <cellStyle name="40% - Accent1 6 2 6" xfId="5000" xr:uid="{4D9B3CCD-CEA6-4EC4-8960-F422B3506054}"/>
    <cellStyle name="40% - Accent1 6 2 7" xfId="7171" xr:uid="{48D37B27-37B1-4D03-8B57-C9D925DC271C}"/>
    <cellStyle name="40% - Accent1 6 3" xfId="518" xr:uid="{E43FCCC0-D22F-4486-BBBD-825378E42A7F}"/>
    <cellStyle name="40% - Accent1 6 3 2" xfId="1025" xr:uid="{40644E6D-6921-4E4B-9051-C1036983B3AC}"/>
    <cellStyle name="40% - Accent1 6 3 2 2" xfId="2093" xr:uid="{B6399D04-B9B3-4A27-A629-F07B55EE02F2}"/>
    <cellStyle name="40% - Accent1 6 3 2 2 2" xfId="4501" xr:uid="{811B08CB-AC82-4563-BADF-21EFEF321FBC}"/>
    <cellStyle name="40% - Accent1 6 3 2 2 3" xfId="6713" xr:uid="{805ADA8C-4C0D-465F-8EFD-59D507F862AC}"/>
    <cellStyle name="40% - Accent1 6 3 2 2 4" xfId="8884" xr:uid="{88ADC315-2C53-4676-AB50-42A0673B88F5}"/>
    <cellStyle name="40% - Accent1 6 3 2 3" xfId="3434" xr:uid="{0FCC4A6B-4774-4DF0-A020-CC0013CE8FCC}"/>
    <cellStyle name="40% - Accent1 6 3 2 4" xfId="5646" xr:uid="{9FC6D8D0-41D7-47DE-B622-ACE7D48BE180}"/>
    <cellStyle name="40% - Accent1 6 3 2 5" xfId="7817" xr:uid="{65140813-8732-4F98-9B9A-6DDBBEC1AC1E}"/>
    <cellStyle name="40% - Accent1 6 3 3" xfId="1588" xr:uid="{D55D54E4-AB9B-4002-972F-ABB1924D40DD}"/>
    <cellStyle name="40% - Accent1 6 3 3 2" xfId="3996" xr:uid="{ECD22811-72A0-403E-AE61-CA09E051C173}"/>
    <cellStyle name="40% - Accent1 6 3 3 3" xfId="6208" xr:uid="{B99DC4C5-D7A1-4609-8AF2-86D86F5A181E}"/>
    <cellStyle name="40% - Accent1 6 3 3 4" xfId="8379" xr:uid="{55B8C659-1856-43C8-A9D4-B3DEAEE77440}"/>
    <cellStyle name="40% - Accent1 6 3 4" xfId="2928" xr:uid="{FB91370F-E0D0-4452-9696-89491CE26F1F}"/>
    <cellStyle name="40% - Accent1 6 3 5" xfId="5141" xr:uid="{EA4D04C7-F8A4-4E86-8E3F-B6C3E6A5AB9A}"/>
    <cellStyle name="40% - Accent1 6 3 6" xfId="7312" xr:uid="{86CC6F9D-6DA2-4637-81BA-A2F18FC361B0}"/>
    <cellStyle name="40% - Accent1 6 4" xfId="771" xr:uid="{49CC0440-20D9-470E-8708-2360A32FA931}"/>
    <cellStyle name="40% - Accent1 6 4 2" xfId="1840" xr:uid="{4E10AE25-5279-46FE-B4CA-2DB0BAEB5B2D}"/>
    <cellStyle name="40% - Accent1 6 4 2 2" xfId="4248" xr:uid="{97F0FE4B-93ED-4C4B-8511-5A3800CCCD83}"/>
    <cellStyle name="40% - Accent1 6 4 2 3" xfId="6460" xr:uid="{5954C60A-2B14-4149-A055-98897467356F}"/>
    <cellStyle name="40% - Accent1 6 4 2 4" xfId="8631" xr:uid="{6262309E-9369-4F64-A77D-219ED1930505}"/>
    <cellStyle name="40% - Accent1 6 4 3" xfId="3180" xr:uid="{5346773F-432D-4E6B-8077-B8DF1D341765}"/>
    <cellStyle name="40% - Accent1 6 4 4" xfId="5393" xr:uid="{84307FE6-041D-4334-A2BC-01D37A649E0B}"/>
    <cellStyle name="40% - Accent1 6 4 5" xfId="7564" xr:uid="{ED26B2CA-2575-4CDE-BDDB-33383EFFEBA8}"/>
    <cellStyle name="40% - Accent1 6 5" xfId="1335" xr:uid="{B5DE7F16-A5F8-4FB5-8478-5D670F28E82A}"/>
    <cellStyle name="40% - Accent1 6 5 2" xfId="3743" xr:uid="{33F21632-C891-4B56-99EA-78EB0BAADF8D}"/>
    <cellStyle name="40% - Accent1 6 5 3" xfId="5955" xr:uid="{9D4DCD16-786E-4849-9FEA-29E4AE59BDAA}"/>
    <cellStyle name="40% - Accent1 6 5 4" xfId="8126" xr:uid="{71E16DEA-0831-49AC-86AA-3659583101B8}"/>
    <cellStyle name="40% - Accent1 6 6" xfId="2677" xr:uid="{B0157647-8243-49AC-8B7E-5A709809AF4D}"/>
    <cellStyle name="40% - Accent1 6 7" xfId="4891" xr:uid="{FAA864A7-58CC-403A-8153-5D78B31501B7}"/>
    <cellStyle name="40% - Accent1 6 8" xfId="7062" xr:uid="{DED8EB96-05C7-4014-B549-93C644F3B64D}"/>
    <cellStyle name="40% - Accent1 7" xfId="273" xr:uid="{BCE2A147-1BE3-43AB-A188-F908C90E9984}"/>
    <cellStyle name="40% - Accent1 7 2" xfId="388" xr:uid="{58BAD17A-4FAF-4B4A-A6F3-EB52415044CF}"/>
    <cellStyle name="40% - Accent1 7 2 2" xfId="644" xr:uid="{2F23A424-B0FE-487E-A043-23AA270838ED}"/>
    <cellStyle name="40% - Accent1 7 2 2 2" xfId="1151" xr:uid="{4F645D4D-0438-4B1A-9C99-2011841FB2FB}"/>
    <cellStyle name="40% - Accent1 7 2 2 2 2" xfId="2219" xr:uid="{FECEA1C4-08FF-48FD-BE52-ED2A48CA5C9E}"/>
    <cellStyle name="40% - Accent1 7 2 2 2 2 2" xfId="4627" xr:uid="{798C7949-DC8E-48FE-98A9-97ABD06A04AB}"/>
    <cellStyle name="40% - Accent1 7 2 2 2 2 3" xfId="6839" xr:uid="{4DC9C957-63AD-4A00-A9D2-3C117662A725}"/>
    <cellStyle name="40% - Accent1 7 2 2 2 2 4" xfId="9010" xr:uid="{4F58594F-25D7-4945-9752-2FA40AA62148}"/>
    <cellStyle name="40% - Accent1 7 2 2 2 3" xfId="3560" xr:uid="{37243B23-E952-47C8-95B4-BC018A625C79}"/>
    <cellStyle name="40% - Accent1 7 2 2 2 4" xfId="5772" xr:uid="{173637F2-FEFE-4108-9BC2-5A135D61281A}"/>
    <cellStyle name="40% - Accent1 7 2 2 2 5" xfId="7943" xr:uid="{878C25C6-10C8-4091-ADA9-EB4CC33C37D2}"/>
    <cellStyle name="40% - Accent1 7 2 2 3" xfId="1714" xr:uid="{D9EC44F2-11B8-4B89-97C9-A6D86ADBDC60}"/>
    <cellStyle name="40% - Accent1 7 2 2 3 2" xfId="4122" xr:uid="{F1ACB3F3-6678-4126-8422-2366A1A646B6}"/>
    <cellStyle name="40% - Accent1 7 2 2 3 3" xfId="6334" xr:uid="{F005B1FD-5F1C-4995-B887-76EBA28953A4}"/>
    <cellStyle name="40% - Accent1 7 2 2 3 4" xfId="8505" xr:uid="{131378A8-F956-418F-8F9E-F678E9DF08A2}"/>
    <cellStyle name="40% - Accent1 7 2 2 4" xfId="3054" xr:uid="{F7D14760-4F1E-40A7-90B8-A8A9E19DDA2E}"/>
    <cellStyle name="40% - Accent1 7 2 2 5" xfId="5267" xr:uid="{48F54C0A-5140-4A3B-954A-AED5D6C489FF}"/>
    <cellStyle name="40% - Accent1 7 2 2 6" xfId="7438" xr:uid="{2A12E5C2-451F-4EC8-9F3D-FB97D862D4CA}"/>
    <cellStyle name="40% - Accent1 7 2 3" xfId="897" xr:uid="{4080D7B8-138B-4F93-9DFB-C163A23A0E56}"/>
    <cellStyle name="40% - Accent1 7 2 3 2" xfId="1966" xr:uid="{D35AFC4E-8D7A-4CA2-B4CD-8C8454410006}"/>
    <cellStyle name="40% - Accent1 7 2 3 2 2" xfId="4374" xr:uid="{530F9CA3-08BE-42FA-9727-9E139254A73D}"/>
    <cellStyle name="40% - Accent1 7 2 3 2 3" xfId="6586" xr:uid="{9022C979-79D5-4316-8B2D-7AE1C491C9E0}"/>
    <cellStyle name="40% - Accent1 7 2 3 2 4" xfId="8757" xr:uid="{06B4F7DD-6C0C-47F3-97D0-C843CC8C9C12}"/>
    <cellStyle name="40% - Accent1 7 2 3 3" xfId="3306" xr:uid="{5BE5C41B-D340-4C4A-AF26-BE73E02AFB8C}"/>
    <cellStyle name="40% - Accent1 7 2 3 4" xfId="5519" xr:uid="{ADB51156-F69B-4EEA-A644-5B1139277DFA}"/>
    <cellStyle name="40% - Accent1 7 2 3 5" xfId="7690" xr:uid="{7C07A66D-BAC8-4425-BEFE-AFA3FBAE164A}"/>
    <cellStyle name="40% - Accent1 7 2 4" xfId="1461" xr:uid="{225B931C-537C-4320-BE8D-5FE7DD960A3A}"/>
    <cellStyle name="40% - Accent1 7 2 4 2" xfId="3869" xr:uid="{245DB4C9-B8E8-41C4-8174-F44C6B45876F}"/>
    <cellStyle name="40% - Accent1 7 2 4 3" xfId="6081" xr:uid="{DEB0B4CB-A211-4D42-B8A1-614EA5711488}"/>
    <cellStyle name="40% - Accent1 7 2 4 4" xfId="8252" xr:uid="{E5BF4BF8-D3DD-4ACB-8AF7-906312F73D82}"/>
    <cellStyle name="40% - Accent1 7 2 5" xfId="2801" xr:uid="{F1910F38-B568-4B04-ABC7-9B02F51F9E47}"/>
    <cellStyle name="40% - Accent1 7 2 6" xfId="5014" xr:uid="{AAAC1775-125B-40BD-A21F-70B67EAB70A4}"/>
    <cellStyle name="40% - Accent1 7 2 7" xfId="7185" xr:uid="{9244FB44-F6C7-49EF-8385-275341536724}"/>
    <cellStyle name="40% - Accent1 7 3" xfId="532" xr:uid="{CDF9BAA9-9F01-40A8-9914-7B44508FC898}"/>
    <cellStyle name="40% - Accent1 7 3 2" xfId="1039" xr:uid="{05DD962D-8783-44B6-ABF5-D81BCA08DD85}"/>
    <cellStyle name="40% - Accent1 7 3 2 2" xfId="2107" xr:uid="{57FB5273-80D9-43E1-83F7-ECCF6F4B0C16}"/>
    <cellStyle name="40% - Accent1 7 3 2 2 2" xfId="4515" xr:uid="{BF25A5CF-2805-4A14-9D2D-368B805F4F40}"/>
    <cellStyle name="40% - Accent1 7 3 2 2 3" xfId="6727" xr:uid="{205F8496-6DEA-4B05-A774-3C89B8C1D6DF}"/>
    <cellStyle name="40% - Accent1 7 3 2 2 4" xfId="8898" xr:uid="{A027BB85-4F13-410A-A7B0-4C7E2FF4390C}"/>
    <cellStyle name="40% - Accent1 7 3 2 3" xfId="3448" xr:uid="{01303714-C444-40E5-9D50-D2FAEA40EAE8}"/>
    <cellStyle name="40% - Accent1 7 3 2 4" xfId="5660" xr:uid="{BEDBB184-B9DD-47E4-9800-AF4A50428CA4}"/>
    <cellStyle name="40% - Accent1 7 3 2 5" xfId="7831" xr:uid="{889B8259-9015-4120-9BCD-A941D1040B0D}"/>
    <cellStyle name="40% - Accent1 7 3 3" xfId="1602" xr:uid="{0722CE67-0931-49C5-8994-EC35A2E88FA2}"/>
    <cellStyle name="40% - Accent1 7 3 3 2" xfId="4010" xr:uid="{F9BF3BEE-527F-4803-914C-5D773CBAE82B}"/>
    <cellStyle name="40% - Accent1 7 3 3 3" xfId="6222" xr:uid="{308E79B9-8629-4E29-900F-804FE0E91B32}"/>
    <cellStyle name="40% - Accent1 7 3 3 4" xfId="8393" xr:uid="{2793FFCB-C6E1-4049-A916-591AD664C21F}"/>
    <cellStyle name="40% - Accent1 7 3 4" xfId="2942" xr:uid="{89E0DB6F-83FF-4285-8ABA-C333E85FBB11}"/>
    <cellStyle name="40% - Accent1 7 3 5" xfId="5155" xr:uid="{A7B77482-05AD-43CA-A40A-1E684AA79708}"/>
    <cellStyle name="40% - Accent1 7 3 6" xfId="7326" xr:uid="{5E427B60-7EC7-4324-A00F-C1F7E4E7F61C}"/>
    <cellStyle name="40% - Accent1 7 4" xfId="785" xr:uid="{EC23E51D-160F-4C53-A710-07C084A6FEE7}"/>
    <cellStyle name="40% - Accent1 7 4 2" xfId="1854" xr:uid="{8CDA1DAA-5C34-4EBA-9532-D323FE055F83}"/>
    <cellStyle name="40% - Accent1 7 4 2 2" xfId="4262" xr:uid="{F005AA36-FE4E-4F36-AB91-BA6A02212854}"/>
    <cellStyle name="40% - Accent1 7 4 2 3" xfId="6474" xr:uid="{7BA338F2-3CF2-4F87-8E67-08F0A86D9961}"/>
    <cellStyle name="40% - Accent1 7 4 2 4" xfId="8645" xr:uid="{0722D4C8-6CD9-4B9A-92EA-BDD517610783}"/>
    <cellStyle name="40% - Accent1 7 4 3" xfId="3194" xr:uid="{8538BCF7-534C-42F5-8C59-1DA583B55E9E}"/>
    <cellStyle name="40% - Accent1 7 4 4" xfId="5407" xr:uid="{63D06338-8825-49B0-A85A-1DC4D4B3DD2A}"/>
    <cellStyle name="40% - Accent1 7 4 5" xfId="7578" xr:uid="{B958EE14-D818-4BAC-BFEB-A76C2299FC1F}"/>
    <cellStyle name="40% - Accent1 7 5" xfId="1349" xr:uid="{EEF4740E-CE10-4F0C-BCD1-76819B56C5D5}"/>
    <cellStyle name="40% - Accent1 7 5 2" xfId="3757" xr:uid="{0988B724-6497-4409-9D26-D6DCD69C03F8}"/>
    <cellStyle name="40% - Accent1 7 5 3" xfId="5969" xr:uid="{CF016C0A-F02A-494C-892E-705492451E8E}"/>
    <cellStyle name="40% - Accent1 7 5 4" xfId="8140" xr:uid="{435DFD41-C4A3-4507-A2EF-E3A9FDFCD0F1}"/>
    <cellStyle name="40% - Accent1 7 6" xfId="2691" xr:uid="{B2E4AE0D-7F93-476D-8D2C-6D27E53D2436}"/>
    <cellStyle name="40% - Accent1 7 7" xfId="4905" xr:uid="{A7F522F2-3890-489D-B032-3480E50D285D}"/>
    <cellStyle name="40% - Accent1 7 8" xfId="7076" xr:uid="{D6CBA0BE-AC25-4728-ABB8-C430D71BAA8B}"/>
    <cellStyle name="40% - Accent1 8" xfId="287" xr:uid="{EF59BD34-BB3E-40B6-9AB8-47EC8C2115D9}"/>
    <cellStyle name="40% - Accent1 8 2" xfId="402" xr:uid="{C803515D-96D1-4BD4-941A-102C8F83DA0D}"/>
    <cellStyle name="40% - Accent1 8 2 2" xfId="658" xr:uid="{84C1F298-AB96-438A-85A1-3C6778D5D2D3}"/>
    <cellStyle name="40% - Accent1 8 2 2 2" xfId="1165" xr:uid="{6D0BEFBA-C553-4173-B671-1FC64EB7DCFD}"/>
    <cellStyle name="40% - Accent1 8 2 2 2 2" xfId="2233" xr:uid="{7B4C51E0-D507-4365-8C91-BA42890ED745}"/>
    <cellStyle name="40% - Accent1 8 2 2 2 2 2" xfId="4641" xr:uid="{44409900-81E4-4E54-991C-39F6B0FE06A6}"/>
    <cellStyle name="40% - Accent1 8 2 2 2 2 3" xfId="6853" xr:uid="{5977A8F5-2327-46F8-89F9-14F3B0651C8F}"/>
    <cellStyle name="40% - Accent1 8 2 2 2 2 4" xfId="9024" xr:uid="{BE1E1AF8-2C2D-43C0-9CF5-3C08C2922CDA}"/>
    <cellStyle name="40% - Accent1 8 2 2 2 3" xfId="3574" xr:uid="{E56532D2-1C2E-42F8-9F4C-A5978AA2DDB5}"/>
    <cellStyle name="40% - Accent1 8 2 2 2 4" xfId="5786" xr:uid="{3E2CE34F-C666-4F27-A3F7-68FB865FCB38}"/>
    <cellStyle name="40% - Accent1 8 2 2 2 5" xfId="7957" xr:uid="{600220CA-A185-4F6A-BFC6-E1F6390DB9B6}"/>
    <cellStyle name="40% - Accent1 8 2 2 3" xfId="1728" xr:uid="{2F319180-6927-4AC6-8E6D-2FC4012341E2}"/>
    <cellStyle name="40% - Accent1 8 2 2 3 2" xfId="4136" xr:uid="{8DC4C881-200F-4B1E-8BAE-E1836C43F475}"/>
    <cellStyle name="40% - Accent1 8 2 2 3 3" xfId="6348" xr:uid="{466E39C8-52A3-444F-978B-A7B8276BA774}"/>
    <cellStyle name="40% - Accent1 8 2 2 3 4" xfId="8519" xr:uid="{EB54DAA1-FC59-46F2-822D-E0554D51F4D6}"/>
    <cellStyle name="40% - Accent1 8 2 2 4" xfId="3068" xr:uid="{B3305822-9D11-4962-9610-28D25FB858CE}"/>
    <cellStyle name="40% - Accent1 8 2 2 5" xfId="5281" xr:uid="{3F013BEE-91AA-4730-ADF5-384DE5C10F1F}"/>
    <cellStyle name="40% - Accent1 8 2 2 6" xfId="7452" xr:uid="{EE8F9ECB-592A-4949-8365-A1F1622DC0E0}"/>
    <cellStyle name="40% - Accent1 8 2 3" xfId="911" xr:uid="{32D2AA98-95D2-4F91-93FF-E836DD807FE8}"/>
    <cellStyle name="40% - Accent1 8 2 3 2" xfId="1980" xr:uid="{F47C69DC-EE2E-4577-901F-3A3BD4581057}"/>
    <cellStyle name="40% - Accent1 8 2 3 2 2" xfId="4388" xr:uid="{9258F8CD-F820-43C0-9763-E8323E03ECC4}"/>
    <cellStyle name="40% - Accent1 8 2 3 2 3" xfId="6600" xr:uid="{431BD9CE-C56E-4CC7-AD78-517535A85568}"/>
    <cellStyle name="40% - Accent1 8 2 3 2 4" xfId="8771" xr:uid="{686D85FA-55CD-4837-B993-E03861699F62}"/>
    <cellStyle name="40% - Accent1 8 2 3 3" xfId="3320" xr:uid="{29FBF66A-71A7-4231-B5A0-B0618AB6253A}"/>
    <cellStyle name="40% - Accent1 8 2 3 4" xfId="5533" xr:uid="{406E2D52-9B11-41CC-A120-129DBC369BAA}"/>
    <cellStyle name="40% - Accent1 8 2 3 5" xfId="7704" xr:uid="{4228F89B-CE64-4AD0-89B7-997320C6DF86}"/>
    <cellStyle name="40% - Accent1 8 2 4" xfId="1475" xr:uid="{6885E8B1-6F03-4252-9626-C7FE6DF13A14}"/>
    <cellStyle name="40% - Accent1 8 2 4 2" xfId="3883" xr:uid="{FA7890CE-B693-4A86-B64D-151653E8ED44}"/>
    <cellStyle name="40% - Accent1 8 2 4 3" xfId="6095" xr:uid="{44D84A91-90D6-46B9-A48C-8EFC78221130}"/>
    <cellStyle name="40% - Accent1 8 2 4 4" xfId="8266" xr:uid="{546D4E76-6B56-443A-9799-6727AA83E7D5}"/>
    <cellStyle name="40% - Accent1 8 2 5" xfId="2815" xr:uid="{5AA09AF4-EEC3-4FEF-8475-4F905009FB02}"/>
    <cellStyle name="40% - Accent1 8 2 6" xfId="5028" xr:uid="{00385207-750F-4637-8B92-F5B86749E9D6}"/>
    <cellStyle name="40% - Accent1 8 2 7" xfId="7199" xr:uid="{2927614D-752D-4995-8542-C6D2CFACAE12}"/>
    <cellStyle name="40% - Accent1 8 3" xfId="546" xr:uid="{74E99282-5C89-4A34-8BC1-315F19FE05FE}"/>
    <cellStyle name="40% - Accent1 8 3 2" xfId="1053" xr:uid="{3E80EC1A-D8DC-4799-B2E7-B1D651748787}"/>
    <cellStyle name="40% - Accent1 8 3 2 2" xfId="2121" xr:uid="{D250F2AE-B84B-419D-8AF2-386D97E380AB}"/>
    <cellStyle name="40% - Accent1 8 3 2 2 2" xfId="4529" xr:uid="{058BE369-C761-4DA7-8172-DC3EEF4A6994}"/>
    <cellStyle name="40% - Accent1 8 3 2 2 3" xfId="6741" xr:uid="{D24141D0-ED09-4698-87AC-AA89698F3E92}"/>
    <cellStyle name="40% - Accent1 8 3 2 2 4" xfId="8912" xr:uid="{FAA5895B-2FC6-4E72-B0E8-16F5B7C97A1A}"/>
    <cellStyle name="40% - Accent1 8 3 2 3" xfId="3462" xr:uid="{1E6D5510-7797-487A-9A3C-9C40C7B9AB95}"/>
    <cellStyle name="40% - Accent1 8 3 2 4" xfId="5674" xr:uid="{77767F9B-3F1B-4EC4-8DBC-770C9ACB1FC3}"/>
    <cellStyle name="40% - Accent1 8 3 2 5" xfId="7845" xr:uid="{1CB6F162-995E-49F0-8D01-DD43D29CA438}"/>
    <cellStyle name="40% - Accent1 8 3 3" xfId="1616" xr:uid="{09C14674-CE4A-40CD-B462-072A15B92381}"/>
    <cellStyle name="40% - Accent1 8 3 3 2" xfId="4024" xr:uid="{C2146C02-EC82-49E9-B16D-720372B2BCB1}"/>
    <cellStyle name="40% - Accent1 8 3 3 3" xfId="6236" xr:uid="{65F51C67-F5EA-4C81-8CF7-5DEC9ABFD31D}"/>
    <cellStyle name="40% - Accent1 8 3 3 4" xfId="8407" xr:uid="{60C56ED8-A34D-47FF-B498-E15D806F9E9B}"/>
    <cellStyle name="40% - Accent1 8 3 4" xfId="2956" xr:uid="{39BDAFCA-1DDE-494B-BAB5-BA2375C8F74B}"/>
    <cellStyle name="40% - Accent1 8 3 5" xfId="5169" xr:uid="{BD50B515-3F73-4F28-A427-F3258738EB29}"/>
    <cellStyle name="40% - Accent1 8 3 6" xfId="7340" xr:uid="{C3A1CF15-B5BC-4056-9C9A-86D86738A0FB}"/>
    <cellStyle name="40% - Accent1 8 4" xfId="799" xr:uid="{4EE38C34-179C-44EE-85E9-8ECF01F66DF2}"/>
    <cellStyle name="40% - Accent1 8 4 2" xfId="1868" xr:uid="{F3626894-B4BF-4216-AC25-1A89E58BDBAD}"/>
    <cellStyle name="40% - Accent1 8 4 2 2" xfId="4276" xr:uid="{BA356B24-0600-4C98-A2EB-166079FD3814}"/>
    <cellStyle name="40% - Accent1 8 4 2 3" xfId="6488" xr:uid="{E1FAC71F-7ACA-481A-BDEE-8AB223CFA04B}"/>
    <cellStyle name="40% - Accent1 8 4 2 4" xfId="8659" xr:uid="{8D49771A-C3CE-43B7-84F1-2D800AB10C03}"/>
    <cellStyle name="40% - Accent1 8 4 3" xfId="3208" xr:uid="{81A132EF-DDC3-4427-BA32-DE635606A3BB}"/>
    <cellStyle name="40% - Accent1 8 4 4" xfId="5421" xr:uid="{CD8B1DC7-4A38-48FB-A6EE-8C5345F4C00B}"/>
    <cellStyle name="40% - Accent1 8 4 5" xfId="7592" xr:uid="{A9A38832-4AC7-49FF-B29F-55DC1E1517C6}"/>
    <cellStyle name="40% - Accent1 8 5" xfId="1363" xr:uid="{1D22EE83-9D09-4818-A315-B3C8900D94D9}"/>
    <cellStyle name="40% - Accent1 8 5 2" xfId="3771" xr:uid="{192A3D22-C6CC-4F7F-960F-7889AE32F8C4}"/>
    <cellStyle name="40% - Accent1 8 5 3" xfId="5983" xr:uid="{0739FAED-64E4-4D95-862B-AFE445C291AA}"/>
    <cellStyle name="40% - Accent1 8 5 4" xfId="8154" xr:uid="{B68D66D5-C7A6-4C7A-96A8-3B9812AEE76E}"/>
    <cellStyle name="40% - Accent1 8 6" xfId="2705" xr:uid="{6EC7DF8B-759B-4276-B095-01CD5E8DEB4E}"/>
    <cellStyle name="40% - Accent1 8 7" xfId="4919" xr:uid="{83998500-6A23-48E7-9D62-823641625067}"/>
    <cellStyle name="40% - Accent1 8 8" xfId="7090" xr:uid="{50C3DC34-C04E-4E97-9BDA-E535B4190F3D}"/>
    <cellStyle name="40% - Accent1 9" xfId="301" xr:uid="{A2BDBDCA-FE54-4F46-B039-7A69CD44A8C6}"/>
    <cellStyle name="40% - Accent1 9 2" xfId="560" xr:uid="{0C34A6F1-B8C3-4334-AC2A-F60FFC59A6A7}"/>
    <cellStyle name="40% - Accent1 9 2 2" xfId="1067" xr:uid="{BBFFEDE8-BFE4-4F29-BFB9-0F87E20A7D9E}"/>
    <cellStyle name="40% - Accent1 9 2 2 2" xfId="2135" xr:uid="{817A078D-B820-4D8C-9AD8-583E5F7DD5B5}"/>
    <cellStyle name="40% - Accent1 9 2 2 2 2" xfId="4543" xr:uid="{A83908C5-3BA7-49AF-A4C0-0C0FBEFB5082}"/>
    <cellStyle name="40% - Accent1 9 2 2 2 3" xfId="6755" xr:uid="{A5880833-294C-49D3-B161-515B94C5F729}"/>
    <cellStyle name="40% - Accent1 9 2 2 2 4" xfId="8926" xr:uid="{66B0FEA4-5DD1-4897-B714-9473F8CB08CF}"/>
    <cellStyle name="40% - Accent1 9 2 2 3" xfId="3476" xr:uid="{339A5CE0-502B-4008-B3D7-0A5BB07AF17D}"/>
    <cellStyle name="40% - Accent1 9 2 2 4" xfId="5688" xr:uid="{9FE49783-64E6-4F1A-A666-B785ABC5133F}"/>
    <cellStyle name="40% - Accent1 9 2 2 5" xfId="7859" xr:uid="{0FBE0F3C-1A5C-4710-9E00-0B33D1FE0DEE}"/>
    <cellStyle name="40% - Accent1 9 2 3" xfId="1630" xr:uid="{57C664F6-20F3-499E-8EBF-2817960CCE8F}"/>
    <cellStyle name="40% - Accent1 9 2 3 2" xfId="4038" xr:uid="{8BD3302B-F57F-42EF-95EC-1831E571EDFF}"/>
    <cellStyle name="40% - Accent1 9 2 3 3" xfId="6250" xr:uid="{710A2B14-4911-41D1-8B99-2F0EF18C227E}"/>
    <cellStyle name="40% - Accent1 9 2 3 4" xfId="8421" xr:uid="{3EFF9100-7BFD-490E-BF31-22D8F7B43D2F}"/>
    <cellStyle name="40% - Accent1 9 2 4" xfId="2970" xr:uid="{034B80B4-A4F3-4EA9-B505-D72A67C9E76C}"/>
    <cellStyle name="40% - Accent1 9 2 5" xfId="5183" xr:uid="{609A1D79-9C0D-470F-A955-0D2D820EA973}"/>
    <cellStyle name="40% - Accent1 9 2 6" xfId="7354" xr:uid="{DAE0479F-6C73-4E35-960E-232F94EC2EB0}"/>
    <cellStyle name="40% - Accent1 9 3" xfId="813" xr:uid="{26253E0F-5577-4D96-A952-713C8ACEE1E5}"/>
    <cellStyle name="40% - Accent1 9 3 2" xfId="1882" xr:uid="{4EBD092F-274F-47D2-93AF-9DE5B328FC2E}"/>
    <cellStyle name="40% - Accent1 9 3 2 2" xfId="4290" xr:uid="{1E2A124B-9915-4EEB-9CE7-A6C76545CCCB}"/>
    <cellStyle name="40% - Accent1 9 3 2 3" xfId="6502" xr:uid="{A9F0C137-2D34-4637-BD92-95C47EE190B7}"/>
    <cellStyle name="40% - Accent1 9 3 2 4" xfId="8673" xr:uid="{CD7EECA4-DF98-4411-BBC0-0BE8840F0E44}"/>
    <cellStyle name="40% - Accent1 9 3 3" xfId="3222" xr:uid="{64C5B246-B065-458D-83B3-1D63DBBE4C1F}"/>
    <cellStyle name="40% - Accent1 9 3 4" xfId="5435" xr:uid="{8798462E-BB97-4BC6-8D18-74D8826FB5AF}"/>
    <cellStyle name="40% - Accent1 9 3 5" xfId="7606" xr:uid="{BC0404C4-1D4E-486E-819E-F6520E9364F6}"/>
    <cellStyle name="40% - Accent1 9 4" xfId="1377" xr:uid="{F6305A2C-158D-4864-98D1-7D404F5A0066}"/>
    <cellStyle name="40% - Accent1 9 4 2" xfId="3785" xr:uid="{E4E04AC0-EE74-42A2-9CB1-2D0F15E3AB73}"/>
    <cellStyle name="40% - Accent1 9 4 3" xfId="5997" xr:uid="{427D0B5E-0978-4C4B-86FA-EB9D89D42CAD}"/>
    <cellStyle name="40% - Accent1 9 4 4" xfId="8168" xr:uid="{ECD60A0C-88FA-4346-87C4-EED6083D1B44}"/>
    <cellStyle name="40% - Accent1 9 5" xfId="2719" xr:uid="{DC16BF52-EF2C-4B0C-8D43-DCDB61CA290C}"/>
    <cellStyle name="40% - Accent1 9 6" xfId="4933" xr:uid="{4E026A58-4D97-421A-822F-905374AFA257}"/>
    <cellStyle name="40% - Accent1 9 7" xfId="7104" xr:uid="{E22E0767-825B-44DF-86B7-A9C271B9582E}"/>
    <cellStyle name="40% - Accent2 10" xfId="418" xr:uid="{DD22B0A4-BC3C-4E81-A470-F785A5E3601E}"/>
    <cellStyle name="40% - Accent2 10 2" xfId="674" xr:uid="{CFE0F7F6-4499-4486-94F1-C8E54753DDA4}"/>
    <cellStyle name="40% - Accent2 10 2 2" xfId="1181" xr:uid="{D359DF1D-C42F-407A-ACE9-A4433BFF3EB5}"/>
    <cellStyle name="40% - Accent2 10 2 2 2" xfId="2249" xr:uid="{822C154A-5880-428D-9F3C-5070825B3D10}"/>
    <cellStyle name="40% - Accent2 10 2 2 2 2" xfId="4657" xr:uid="{0A331C6E-57E3-4BCA-B1FE-7F8EA692DBF2}"/>
    <cellStyle name="40% - Accent2 10 2 2 2 3" xfId="6869" xr:uid="{74C33D39-BCD5-4F26-A8C1-3E58B0ACAC3F}"/>
    <cellStyle name="40% - Accent2 10 2 2 2 4" xfId="9040" xr:uid="{2D783EE3-5174-45CD-8B73-8C317870AB5C}"/>
    <cellStyle name="40% - Accent2 10 2 2 3" xfId="3590" xr:uid="{DFD707EF-BEB8-49DC-BE96-33F19E9A814D}"/>
    <cellStyle name="40% - Accent2 10 2 2 4" xfId="5802" xr:uid="{31A42B82-8061-4C7E-A319-016794A043FA}"/>
    <cellStyle name="40% - Accent2 10 2 2 5" xfId="7973" xr:uid="{DD6E4FAB-2510-45A2-B9F5-98EA8FCFFE9F}"/>
    <cellStyle name="40% - Accent2 10 2 3" xfId="1744" xr:uid="{32C2A30E-10DA-4719-A819-619007163786}"/>
    <cellStyle name="40% - Accent2 10 2 3 2" xfId="4152" xr:uid="{DF1A8571-888C-4172-A12F-685E8CC9738A}"/>
    <cellStyle name="40% - Accent2 10 2 3 3" xfId="6364" xr:uid="{60D30238-2C48-4AE3-AA07-D6FB5BACBC63}"/>
    <cellStyle name="40% - Accent2 10 2 3 4" xfId="8535" xr:uid="{F166792A-4E08-47D2-910B-FD910540EF11}"/>
    <cellStyle name="40% - Accent2 10 2 4" xfId="3084" xr:uid="{C01B9EB5-928D-4F48-A34D-5E1B16E8029A}"/>
    <cellStyle name="40% - Accent2 10 2 5" xfId="5297" xr:uid="{16CD8847-A258-4C03-96F6-A3453EC522AF}"/>
    <cellStyle name="40% - Accent2 10 2 6" xfId="7468" xr:uid="{47B8FA60-9A9E-49B5-80C1-4D5B8062EE7F}"/>
    <cellStyle name="40% - Accent2 10 3" xfId="927" xr:uid="{7AE4826F-D8FB-4EE9-9B6E-0F06B18DC60B}"/>
    <cellStyle name="40% - Accent2 10 3 2" xfId="1996" xr:uid="{EAAB6D5C-20D1-4472-9BA6-B91CA45704DA}"/>
    <cellStyle name="40% - Accent2 10 3 2 2" xfId="4404" xr:uid="{A4C358A5-E01D-4566-A310-3F10E47A0383}"/>
    <cellStyle name="40% - Accent2 10 3 2 3" xfId="6616" xr:uid="{AB135423-1933-49E5-957A-15F523934C05}"/>
    <cellStyle name="40% - Accent2 10 3 2 4" xfId="8787" xr:uid="{DF37D7F6-A9D5-4CFE-A6BB-4DBE11C15903}"/>
    <cellStyle name="40% - Accent2 10 3 3" xfId="3336" xr:uid="{861BA467-2F26-4A43-A985-128F9C625817}"/>
    <cellStyle name="40% - Accent2 10 3 4" xfId="5549" xr:uid="{319AFA9A-C1BC-41EE-82C6-2E4F89B12146}"/>
    <cellStyle name="40% - Accent2 10 3 5" xfId="7720" xr:uid="{999A31AE-A220-4A05-979C-C04FA425ACFF}"/>
    <cellStyle name="40% - Accent2 10 4" xfId="1491" xr:uid="{3BCA1E4E-AE75-4A6C-8BD5-E41A16DD5DAB}"/>
    <cellStyle name="40% - Accent2 10 4 2" xfId="3899" xr:uid="{82399632-1403-4D5F-9081-FB7211BDCCC3}"/>
    <cellStyle name="40% - Accent2 10 4 3" xfId="6111" xr:uid="{EE5A02F6-F292-4C6E-93DB-1386AA69FC3B}"/>
    <cellStyle name="40% - Accent2 10 4 4" xfId="8282" xr:uid="{04891ABD-3971-41ED-9B2E-C18B79AF5637}"/>
    <cellStyle name="40% - Accent2 10 5" xfId="2831" xr:uid="{249917D6-2C55-4A99-A81A-1D8E4F04DFC6}"/>
    <cellStyle name="40% - Accent2 10 6" xfId="5044" xr:uid="{C197F539-B113-40A7-8482-4C484C992DC2}"/>
    <cellStyle name="40% - Accent2 10 7" xfId="7215" xr:uid="{8EFF5120-41C3-4873-A8F0-87D08645A941}"/>
    <cellStyle name="40% - Accent2 11" xfId="434" xr:uid="{57AEF1B6-79B5-4204-840F-D07E54AC6E62}"/>
    <cellStyle name="40% - Accent2 11 2" xfId="689" xr:uid="{E406C1C7-263A-48BB-B2FC-00A2117AA1A9}"/>
    <cellStyle name="40% - Accent2 11 2 2" xfId="1196" xr:uid="{87E12B49-2FC0-4A21-855F-DC0AF53BF709}"/>
    <cellStyle name="40% - Accent2 11 2 2 2" xfId="2264" xr:uid="{123D7936-75D8-4759-A96B-60EAD6176BBB}"/>
    <cellStyle name="40% - Accent2 11 2 2 2 2" xfId="4672" xr:uid="{E80A4F78-6E22-4343-BF93-4276ED26E458}"/>
    <cellStyle name="40% - Accent2 11 2 2 2 3" xfId="6884" xr:uid="{F45A6B6F-4F6D-4D47-9B02-D75F6692EF78}"/>
    <cellStyle name="40% - Accent2 11 2 2 2 4" xfId="9055" xr:uid="{F33658D2-8267-49CF-A329-5BFF63640DE8}"/>
    <cellStyle name="40% - Accent2 11 2 2 3" xfId="3605" xr:uid="{4F93E8BA-B8E3-4C84-B732-659DAFA09E85}"/>
    <cellStyle name="40% - Accent2 11 2 2 4" xfId="5817" xr:uid="{0AC3AC35-A9D2-4AD4-911A-681F6689C485}"/>
    <cellStyle name="40% - Accent2 11 2 2 5" xfId="7988" xr:uid="{526DF4A6-DD32-46BA-80DE-A6AD651E2071}"/>
    <cellStyle name="40% - Accent2 11 2 3" xfId="1759" xr:uid="{B7E0D4B8-6CC8-4E80-8EF4-59FBEC8A8599}"/>
    <cellStyle name="40% - Accent2 11 2 3 2" xfId="4167" xr:uid="{04489DEA-7844-4B34-BF60-5B7C583D6A73}"/>
    <cellStyle name="40% - Accent2 11 2 3 3" xfId="6379" xr:uid="{EF282557-3997-4674-BB77-436796BE7074}"/>
    <cellStyle name="40% - Accent2 11 2 3 4" xfId="8550" xr:uid="{80354A7D-6CDF-49FA-A743-4D9C47BD724A}"/>
    <cellStyle name="40% - Accent2 11 2 4" xfId="3099" xr:uid="{77E0F070-2D1F-464F-B118-9707655CC6DF}"/>
    <cellStyle name="40% - Accent2 11 2 5" xfId="5312" xr:uid="{C9B6398D-9E34-4614-91D3-D0706D01D869}"/>
    <cellStyle name="40% - Accent2 11 2 6" xfId="7483" xr:uid="{A65DEB8E-C318-48CE-BE18-4E4552CF0363}"/>
    <cellStyle name="40% - Accent2 11 3" xfId="943" xr:uid="{D34E346C-2CF3-4BCD-B46E-1E2FE32C3D44}"/>
    <cellStyle name="40% - Accent2 11 3 2" xfId="2011" xr:uid="{3E4B8AF2-2263-4FBD-B81F-27F0CE7F8CBA}"/>
    <cellStyle name="40% - Accent2 11 3 2 2" xfId="4419" xr:uid="{200D7EEB-07C4-4B84-B4E6-E0C69CB6E27B}"/>
    <cellStyle name="40% - Accent2 11 3 2 3" xfId="6631" xr:uid="{1257F865-B3D5-4D09-B359-5213FBB4552B}"/>
    <cellStyle name="40% - Accent2 11 3 2 4" xfId="8802" xr:uid="{2E4DDFC0-E1DC-4A1A-B895-5ADE77204C4D}"/>
    <cellStyle name="40% - Accent2 11 3 3" xfId="3352" xr:uid="{BA3E834D-A23A-405D-B152-05AE5DD9C15F}"/>
    <cellStyle name="40% - Accent2 11 3 4" xfId="5564" xr:uid="{288C8964-7412-4C8B-8EB7-29B6216A3A5A}"/>
    <cellStyle name="40% - Accent2 11 3 5" xfId="7735" xr:uid="{E0326C08-D8C6-4829-9B7D-B45541C5668D}"/>
    <cellStyle name="40% - Accent2 11 4" xfId="1506" xr:uid="{96111933-C3A9-423D-8D92-470A85231448}"/>
    <cellStyle name="40% - Accent2 11 4 2" xfId="3914" xr:uid="{04AEB089-1A31-4892-867D-A6E67B419AFD}"/>
    <cellStyle name="40% - Accent2 11 4 3" xfId="6126" xr:uid="{898135C2-3C4F-459F-9E70-0319AB37091E}"/>
    <cellStyle name="40% - Accent2 11 4 4" xfId="8297" xr:uid="{DBAEB8D2-34C1-4BD0-9700-8E306D96DBCF}"/>
    <cellStyle name="40% - Accent2 11 5" xfId="2846" xr:uid="{07A603CD-9F2C-4084-947F-506BACF6AA4F}"/>
    <cellStyle name="40% - Accent2 11 6" xfId="5059" xr:uid="{73155344-5D6C-48C1-85C8-B4D9B04130D4}"/>
    <cellStyle name="40% - Accent2 11 7" xfId="7230" xr:uid="{BD44B9D6-D33F-4B02-B557-899BB48A0E2C}"/>
    <cellStyle name="40% - Accent2 12" xfId="449" xr:uid="{B8397E5B-091B-4435-A81F-F7242B59447A}"/>
    <cellStyle name="40% - Accent2 12 2" xfId="957" xr:uid="{7E359014-E40C-4650-A5FA-47B103FCC6C9}"/>
    <cellStyle name="40% - Accent2 12 2 2" xfId="2025" xr:uid="{59F34E7B-20E2-42DA-B8D9-56A33ACFBEDD}"/>
    <cellStyle name="40% - Accent2 12 2 2 2" xfId="4433" xr:uid="{71B1510F-3C22-47D6-8332-A414CFBBE3DD}"/>
    <cellStyle name="40% - Accent2 12 2 2 3" xfId="6645" xr:uid="{616D21AB-DF3C-4B1D-AA27-658E65A5D1CE}"/>
    <cellStyle name="40% - Accent2 12 2 2 4" xfId="8816" xr:uid="{94AA9CD3-D52A-4339-BA9C-239627D5C33F}"/>
    <cellStyle name="40% - Accent2 12 2 3" xfId="3366" xr:uid="{E2D0DA67-29C8-4EBD-B7E8-8AFECDCB8845}"/>
    <cellStyle name="40% - Accent2 12 2 4" xfId="5578" xr:uid="{BF3FA48F-166E-4A63-AA9C-E147F7CB4F17}"/>
    <cellStyle name="40% - Accent2 12 2 5" xfId="7749" xr:uid="{08E532D4-9935-4B15-AA56-11C094E96850}"/>
    <cellStyle name="40% - Accent2 12 3" xfId="1520" xr:uid="{9F9D26BF-D67D-4976-9E9E-1586E854633F}"/>
    <cellStyle name="40% - Accent2 12 3 2" xfId="3928" xr:uid="{19AE2349-D58A-4F65-ADD6-B873724FEBEB}"/>
    <cellStyle name="40% - Accent2 12 3 3" xfId="6140" xr:uid="{94948D01-5138-457B-8605-35B698084CAF}"/>
    <cellStyle name="40% - Accent2 12 3 4" xfId="8311" xr:uid="{CC4C3888-2308-4BD1-9BC7-80BFA7CC092E}"/>
    <cellStyle name="40% - Accent2 12 4" xfId="2860" xr:uid="{7BCA138A-50B8-4F05-B604-D2C0E59F3089}"/>
    <cellStyle name="40% - Accent2 12 5" xfId="5073" xr:uid="{7D374E18-F811-484B-ABF0-A5384127550D}"/>
    <cellStyle name="40% - Accent2 12 6" xfId="7244" xr:uid="{CBB36F97-B4EE-460E-A920-DB5E9F81F101}"/>
    <cellStyle name="40% - Accent2 13" xfId="702" xr:uid="{E0D2D7E9-7311-43C4-85BB-D1D8BDB62209}"/>
    <cellStyle name="40% - Accent2 13 2" xfId="1772" xr:uid="{85EA57FC-7337-4A2C-ACBC-EA984E57879A}"/>
    <cellStyle name="40% - Accent2 13 2 2" xfId="4180" xr:uid="{7679B20F-0E2F-4446-80DD-89AA11EC11AF}"/>
    <cellStyle name="40% - Accent2 13 2 3" xfId="6392" xr:uid="{F39CAF3E-FC6A-4CD5-A291-3887E022B738}"/>
    <cellStyle name="40% - Accent2 13 2 4" xfId="8563" xr:uid="{AEB5DFD4-FCBE-4EC6-8C62-A0DE4716ED30}"/>
    <cellStyle name="40% - Accent2 13 3" xfId="3112" xr:uid="{CEECBCEA-31FE-4C6F-91A3-513E8262CED0}"/>
    <cellStyle name="40% - Accent2 13 4" xfId="5325" xr:uid="{B3FB4D3B-E099-4C19-9F5C-D5362276EEB7}"/>
    <cellStyle name="40% - Accent2 13 5" xfId="7496" xr:uid="{CB22C063-C34F-40B2-859B-097F7CAED535}"/>
    <cellStyle name="40% - Accent2 14" xfId="1210" xr:uid="{7F01F2BF-4822-45B2-870F-CBE2418F3347}"/>
    <cellStyle name="40% - Accent2 14 2" xfId="2278" xr:uid="{59FFFF8A-845B-4F4E-8549-433818BDC19D}"/>
    <cellStyle name="40% - Accent2 14 2 2" xfId="4686" xr:uid="{E3441900-F5A0-495D-9F52-34B4E4B4CB52}"/>
    <cellStyle name="40% - Accent2 14 2 3" xfId="6898" xr:uid="{56219EC5-4F3C-4341-8359-0C3AF3A4AF23}"/>
    <cellStyle name="40% - Accent2 14 2 4" xfId="9069" xr:uid="{5144091C-5D1C-4193-B077-0C5E3B8C5337}"/>
    <cellStyle name="40% - Accent2 14 3" xfId="3619" xr:uid="{DB75B5A1-4B1D-44E2-9EA6-0DC777FD6AD3}"/>
    <cellStyle name="40% - Accent2 14 4" xfId="5831" xr:uid="{7BA0278D-7C52-4AD1-9361-7C63656454B5}"/>
    <cellStyle name="40% - Accent2 14 5" xfId="8002" xr:uid="{51F2FC6C-B8BA-4658-B522-4C4B01541BD9}"/>
    <cellStyle name="40% - Accent2 15" xfId="1224" xr:uid="{CBE15226-15BB-4688-A06B-98B1CEC50449}"/>
    <cellStyle name="40% - Accent2 15 2" xfId="2292" xr:uid="{C08B336D-BE13-4E23-B609-2F6904867816}"/>
    <cellStyle name="40% - Accent2 15 2 2" xfId="4700" xr:uid="{96F498CC-617B-4691-BA61-165ABD2D3648}"/>
    <cellStyle name="40% - Accent2 15 2 3" xfId="6912" xr:uid="{01CAC311-CE36-4086-902A-5C5A2A16962A}"/>
    <cellStyle name="40% - Accent2 15 2 4" xfId="9083" xr:uid="{2CCE6DA0-0334-46E3-A10B-B49AB46A3A30}"/>
    <cellStyle name="40% - Accent2 15 3" xfId="3633" xr:uid="{39C7B436-0401-4D78-B86E-B00A0E19F072}"/>
    <cellStyle name="40% - Accent2 15 4" xfId="5845" xr:uid="{88051872-7226-452E-A19B-73CD313E22D0}"/>
    <cellStyle name="40% - Accent2 15 5" xfId="8016" xr:uid="{85A36884-AE2A-45B7-A750-8B5FED4B0663}"/>
    <cellStyle name="40% - Accent2 16" xfId="1238" xr:uid="{B1898C2C-2218-4E47-86DB-4DF863B4D8B6}"/>
    <cellStyle name="40% - Accent2 16 2" xfId="2306" xr:uid="{A33B8DEA-6075-47C6-8272-ADDFC878CE84}"/>
    <cellStyle name="40% - Accent2 16 2 2" xfId="4714" xr:uid="{2455D3B8-C8D0-4B14-81CB-BCBC4FCCC277}"/>
    <cellStyle name="40% - Accent2 16 2 3" xfId="6926" xr:uid="{D962FF9E-1EE7-4EB5-AABC-3BD58EBD6041}"/>
    <cellStyle name="40% - Accent2 16 2 4" xfId="9097" xr:uid="{79B60A19-A50E-4BCA-9A40-92525F53C9AD}"/>
    <cellStyle name="40% - Accent2 16 3" xfId="3647" xr:uid="{F5BCEFF7-9C99-4498-8499-4FA3913F04A7}"/>
    <cellStyle name="40% - Accent2 16 4" xfId="5859" xr:uid="{BE6CF877-34D9-479E-8A45-8387EE9ECB93}"/>
    <cellStyle name="40% - Accent2 16 5" xfId="8030" xr:uid="{33D780AA-DB85-482C-9D64-E9624A82DD09}"/>
    <cellStyle name="40% - Accent2 17" xfId="1252" xr:uid="{6DAFDE93-FCFF-4020-BD11-54C4A50C06FD}"/>
    <cellStyle name="40% - Accent2 17 2" xfId="2320" xr:uid="{84138EF2-308A-4ECA-A9CD-9430DBBEA9A4}"/>
    <cellStyle name="40% - Accent2 17 2 2" xfId="4728" xr:uid="{E8C82DE1-1A78-4E59-806D-92A84856BB6C}"/>
    <cellStyle name="40% - Accent2 17 2 3" xfId="6940" xr:uid="{092742EB-4545-4596-B3AE-E66D6A1B21D4}"/>
    <cellStyle name="40% - Accent2 17 2 4" xfId="9111" xr:uid="{EAC7A1D4-DDFF-4A4F-8288-43FED920A3C3}"/>
    <cellStyle name="40% - Accent2 17 3" xfId="3661" xr:uid="{06677DDC-AE88-4A48-85CC-C4AB318F66A3}"/>
    <cellStyle name="40% - Accent2 17 4" xfId="5873" xr:uid="{B73D7A44-03EE-4C29-A58C-47DD387FCD11}"/>
    <cellStyle name="40% - Accent2 17 5" xfId="8044" xr:uid="{EAF5BA7C-2002-498B-BE7A-1ABEF6CFA076}"/>
    <cellStyle name="40% - Accent2 18" xfId="1266" xr:uid="{2827AE30-C662-497F-BBDE-70A70976AF45}"/>
    <cellStyle name="40% - Accent2 18 2" xfId="3675" xr:uid="{8E367692-A84D-42F7-B944-52A2FF3A8BD0}"/>
    <cellStyle name="40% - Accent2 18 3" xfId="5887" xr:uid="{787BAEB1-8886-4249-902B-F93FBE8DB6B7}"/>
    <cellStyle name="40% - Accent2 18 4" xfId="8058" xr:uid="{D34F0549-0306-4BAB-A083-CBF26483FB62}"/>
    <cellStyle name="40% - Accent2 19" xfId="2334" xr:uid="{BA23B263-E291-4A01-B0B1-6FA4E5A52B50}"/>
    <cellStyle name="40% - Accent2 19 2" xfId="4742" xr:uid="{9BA64EFF-9F47-4EE8-B746-C852C4A69824}"/>
    <cellStyle name="40% - Accent2 19 3" xfId="6954" xr:uid="{BB60FDDA-B85B-4A74-BA17-38D21C749DD8}"/>
    <cellStyle name="40% - Accent2 19 4" xfId="9125" xr:uid="{B9A97058-CBC6-4111-B32E-C11875CDEA71}"/>
    <cellStyle name="40% - Accent2 2" xfId="65" xr:uid="{B9AA5D72-BF70-42D6-88A5-DEA66D0361A1}"/>
    <cellStyle name="40% - Accent2 2 2" xfId="127" xr:uid="{85DD7CFB-9D0A-4627-A157-0140D49DE70C}"/>
    <cellStyle name="40% - Accent2 2 3" xfId="2378" xr:uid="{9A89AF68-9C89-46D5-8042-9068F886626B}"/>
    <cellStyle name="40% - Accent2 2 3 2" xfId="4777" xr:uid="{2744018E-50B9-4A63-8795-905F22C39B0A}"/>
    <cellStyle name="40% - Accent2 2 4" xfId="2532" xr:uid="{FE57723A-D7FA-4100-A159-33CDBD60D6CC}"/>
    <cellStyle name="40% - Accent2 2 5" xfId="2382" xr:uid="{7C5FC263-8142-44D5-8F74-9781324A615C}"/>
    <cellStyle name="40% - Accent2 2 6" xfId="2623" xr:uid="{D8298C91-D799-4C54-8F6F-06ED39BFA1DA}"/>
    <cellStyle name="40% - Accent2 20" xfId="2360" xr:uid="{244308D6-5778-4E79-970C-72D29675AFBF}"/>
    <cellStyle name="40% - Accent2 20 2" xfId="4764" xr:uid="{BD8A76C3-4EFC-42BC-AB06-04CB0FBD747F}"/>
    <cellStyle name="40% - Accent2 20 3" xfId="6968" xr:uid="{A014A988-6680-4CBF-B8AC-5F147F234DB4}"/>
    <cellStyle name="40% - Accent2 20 4" xfId="9139" xr:uid="{27B812C2-7511-40FA-8320-CFC0995751F9}"/>
    <cellStyle name="40% - Accent2 21" xfId="2595" xr:uid="{5621DE4D-7C55-4172-807B-978B1D85B9A2}"/>
    <cellStyle name="40% - Accent2 22" xfId="4808" xr:uid="{CB941F4C-B476-4073-8AAC-C52CEFF95F9B}"/>
    <cellStyle name="40% - Accent2 23" xfId="4822" xr:uid="{A54FC159-2CBE-4CC0-A55E-6F68D91A11C8}"/>
    <cellStyle name="40% - Accent2 24" xfId="6993" xr:uid="{CA208DF0-CCE9-4B40-9281-D0A5725B4B92}"/>
    <cellStyle name="40% - Accent2 3" xfId="218" xr:uid="{F26F36E0-07E3-4BE3-994E-482C3242072A}"/>
    <cellStyle name="40% - Accent2 3 2" xfId="333" xr:uid="{3749522E-05EF-49A9-9F32-A6F4FA3FCA22}"/>
    <cellStyle name="40% - Accent2 3 2 2" xfId="589" xr:uid="{F1741570-33B0-43B1-B52E-4CCF528335F2}"/>
    <cellStyle name="40% - Accent2 3 2 2 2" xfId="1096" xr:uid="{84B053F8-E103-41BF-8B89-629127E630B9}"/>
    <cellStyle name="40% - Accent2 3 2 2 2 2" xfId="2164" xr:uid="{D14E3599-0DF5-46E8-9ECD-FF256806E580}"/>
    <cellStyle name="40% - Accent2 3 2 2 2 2 2" xfId="4572" xr:uid="{014BAC96-8B14-467A-8DC9-88078C45C81A}"/>
    <cellStyle name="40% - Accent2 3 2 2 2 2 3" xfId="6784" xr:uid="{FC904962-3EB2-43EF-8F84-A128E8AB685C}"/>
    <cellStyle name="40% - Accent2 3 2 2 2 2 4" xfId="8955" xr:uid="{BE3C3BF6-F9BB-4A60-822D-F83E675200A7}"/>
    <cellStyle name="40% - Accent2 3 2 2 2 3" xfId="3505" xr:uid="{981998E2-253E-4621-828C-86FC933931DA}"/>
    <cellStyle name="40% - Accent2 3 2 2 2 4" xfId="5717" xr:uid="{37E29C6B-4CA6-4635-B887-F5B7A04F7630}"/>
    <cellStyle name="40% - Accent2 3 2 2 2 5" xfId="7888" xr:uid="{C25EC956-50BD-4BCC-BB8A-D27FF5E449ED}"/>
    <cellStyle name="40% - Accent2 3 2 2 3" xfId="1659" xr:uid="{943343C8-9E9E-40DF-95CB-D0DF161695C3}"/>
    <cellStyle name="40% - Accent2 3 2 2 3 2" xfId="4067" xr:uid="{3DBDB712-E66E-4579-BA26-FCEE4E0576DC}"/>
    <cellStyle name="40% - Accent2 3 2 2 3 3" xfId="6279" xr:uid="{8DC4F5D4-27C6-4879-A18D-6769C6871EE8}"/>
    <cellStyle name="40% - Accent2 3 2 2 3 4" xfId="8450" xr:uid="{D88ED9FC-1DEA-4A44-803E-9A99EF53400C}"/>
    <cellStyle name="40% - Accent2 3 2 2 4" xfId="2999" xr:uid="{9E1BB300-8C95-4E80-9A67-198884934EFE}"/>
    <cellStyle name="40% - Accent2 3 2 2 5" xfId="5212" xr:uid="{EEE10C83-5FF1-442A-84E9-19B4D2DF9342}"/>
    <cellStyle name="40% - Accent2 3 2 2 6" xfId="7383" xr:uid="{35328705-FCF8-476D-BEAC-C940E9454657}"/>
    <cellStyle name="40% - Accent2 3 2 3" xfId="842" xr:uid="{30286F0B-C3BE-4E8A-811E-C659E2E2BE57}"/>
    <cellStyle name="40% - Accent2 3 2 3 2" xfId="1911" xr:uid="{BBE50D8A-FEA0-4E09-90F0-84B5718F3D36}"/>
    <cellStyle name="40% - Accent2 3 2 3 2 2" xfId="4319" xr:uid="{7F5B3E37-3BAA-409D-9729-11D0F226D6E0}"/>
    <cellStyle name="40% - Accent2 3 2 3 2 3" xfId="6531" xr:uid="{92CE9C19-4B35-4889-A054-916129FF4602}"/>
    <cellStyle name="40% - Accent2 3 2 3 2 4" xfId="8702" xr:uid="{3D8ACBD5-F08D-4350-938F-4C245EEBDF5E}"/>
    <cellStyle name="40% - Accent2 3 2 3 3" xfId="3251" xr:uid="{30571A94-278A-434D-9070-695E0F41B14F}"/>
    <cellStyle name="40% - Accent2 3 2 3 4" xfId="5464" xr:uid="{3F9C895F-AE25-44CE-956F-6246A42DC3FF}"/>
    <cellStyle name="40% - Accent2 3 2 3 5" xfId="7635" xr:uid="{77935153-1F98-4B13-9178-DE41C168958D}"/>
    <cellStyle name="40% - Accent2 3 2 4" xfId="1406" xr:uid="{FA31B86F-3B72-4E3F-A9F7-DFA8F5674FC1}"/>
    <cellStyle name="40% - Accent2 3 2 4 2" xfId="3814" xr:uid="{BCD65D1B-168E-414D-81DA-FC3638B83762}"/>
    <cellStyle name="40% - Accent2 3 2 4 3" xfId="6026" xr:uid="{0854DA35-CF6B-43A1-B699-725D04B20C91}"/>
    <cellStyle name="40% - Accent2 3 2 4 4" xfId="8197" xr:uid="{63CA5017-38F6-4F6E-8BD4-DD16567432B4}"/>
    <cellStyle name="40% - Accent2 3 2 5" xfId="2746" xr:uid="{972394B6-21FB-4687-8000-49C913959242}"/>
    <cellStyle name="40% - Accent2 3 2 6" xfId="4959" xr:uid="{D770E22C-8E40-4A37-AF37-12B43B930962}"/>
    <cellStyle name="40% - Accent2 3 2 7" xfId="7130" xr:uid="{76CC5B70-90FA-4CA4-ABC7-FAF0A391E937}"/>
    <cellStyle name="40% - Accent2 3 3" xfId="477" xr:uid="{EDD7F2BE-CA20-491B-819B-D08A9518C70D}"/>
    <cellStyle name="40% - Accent2 3 3 2" xfId="984" xr:uid="{2EDDEC75-7E5C-4BAB-90AB-B61E777F9316}"/>
    <cellStyle name="40% - Accent2 3 3 2 2" xfId="2052" xr:uid="{D6045926-F2B4-4F89-8058-5E18294FDED0}"/>
    <cellStyle name="40% - Accent2 3 3 2 2 2" xfId="4460" xr:uid="{D38EE3AA-CD40-48A1-B49D-FE121BC68186}"/>
    <cellStyle name="40% - Accent2 3 3 2 2 3" xfId="6672" xr:uid="{0DB96445-3318-430D-86A2-A232D55A785E}"/>
    <cellStyle name="40% - Accent2 3 3 2 2 4" xfId="8843" xr:uid="{C389C661-8C93-4787-9431-23A7A96568D5}"/>
    <cellStyle name="40% - Accent2 3 3 2 3" xfId="3393" xr:uid="{63B1E3B3-D04B-4BD8-8790-3A4CE28C7820}"/>
    <cellStyle name="40% - Accent2 3 3 2 4" xfId="5605" xr:uid="{00D99E84-1FE2-43AD-8945-1A26A4A8B6DA}"/>
    <cellStyle name="40% - Accent2 3 3 2 5" xfId="7776" xr:uid="{45B65047-CF0F-41DA-84F4-4B40B784C334}"/>
    <cellStyle name="40% - Accent2 3 3 3" xfId="1547" xr:uid="{05CFFF76-FC4E-4293-914F-C68509F80048}"/>
    <cellStyle name="40% - Accent2 3 3 3 2" xfId="3955" xr:uid="{979BF65C-8CCC-44AB-9866-02A15D4D99A3}"/>
    <cellStyle name="40% - Accent2 3 3 3 3" xfId="6167" xr:uid="{54AB8201-3D88-4374-8F88-AFA5D5AC9EF5}"/>
    <cellStyle name="40% - Accent2 3 3 3 4" xfId="8338" xr:uid="{84BA4AA7-677A-4613-BBE6-AC86E1BDDC95}"/>
    <cellStyle name="40% - Accent2 3 3 4" xfId="2887" xr:uid="{0496A906-4467-49B1-90B7-CCD8806CE80B}"/>
    <cellStyle name="40% - Accent2 3 3 5" xfId="5100" xr:uid="{D731DFA8-D7CA-4081-AE31-E5BB026063A3}"/>
    <cellStyle name="40% - Accent2 3 3 6" xfId="7271" xr:uid="{83A505BC-E9F0-46A7-8DC3-3FD7016A95D4}"/>
    <cellStyle name="40% - Accent2 3 4" xfId="730" xr:uid="{3A1EC6DD-3C15-4709-BE83-68E27D2BC099}"/>
    <cellStyle name="40% - Accent2 3 4 2" xfId="1799" xr:uid="{9B01C74F-DAE3-4DF4-AA53-4BB0DB6EE385}"/>
    <cellStyle name="40% - Accent2 3 4 2 2" xfId="4207" xr:uid="{94C752C6-57E4-4964-A754-9B42213DFAD0}"/>
    <cellStyle name="40% - Accent2 3 4 2 3" xfId="6419" xr:uid="{AF5CC87B-602C-46F7-84C3-ED512B6BFB80}"/>
    <cellStyle name="40% - Accent2 3 4 2 4" xfId="8590" xr:uid="{46D9C6C3-8577-4475-BFCB-491F70E19633}"/>
    <cellStyle name="40% - Accent2 3 4 3" xfId="3139" xr:uid="{BCAFBD86-98F4-4482-A92D-6A82508F9D9A}"/>
    <cellStyle name="40% - Accent2 3 4 4" xfId="5352" xr:uid="{1CAFF47F-1BF0-4077-AC9B-DBA8558AF599}"/>
    <cellStyle name="40% - Accent2 3 4 5" xfId="7523" xr:uid="{EF50DC39-1327-46C7-BB61-4FD59BAEC36C}"/>
    <cellStyle name="40% - Accent2 3 5" xfId="1294" xr:uid="{DB4D8155-D846-4023-889D-FA8672BC8897}"/>
    <cellStyle name="40% - Accent2 3 5 2" xfId="3702" xr:uid="{BE98C2D2-7986-4588-AD42-2441A63DD9C7}"/>
    <cellStyle name="40% - Accent2 3 5 3" xfId="5914" xr:uid="{B3AA7624-49B7-4CE9-9144-0C60528B6E1C}"/>
    <cellStyle name="40% - Accent2 3 5 4" xfId="8085" xr:uid="{38256891-A37E-41F3-97FD-4682E1E54AF6}"/>
    <cellStyle name="40% - Accent2 3 6" xfId="2636" xr:uid="{2C339AD9-D7B6-4206-B0F9-86DA054B4677}"/>
    <cellStyle name="40% - Accent2 3 7" xfId="4850" xr:uid="{3BB07986-572C-4AB0-94D1-068EE20336B7}"/>
    <cellStyle name="40% - Accent2 3 8" xfId="7021" xr:uid="{F55EEBD8-A687-4DD9-BD4F-8C3CDB38DF75}"/>
    <cellStyle name="40% - Accent2 4" xfId="233" xr:uid="{7F02582C-5486-4D33-9254-E0F70A5B4762}"/>
    <cellStyle name="40% - Accent2 4 2" xfId="348" xr:uid="{951990A2-945C-4792-816F-F3F548B2A714}"/>
    <cellStyle name="40% - Accent2 4 2 2" xfId="604" xr:uid="{7CCCE45A-1920-4538-9BB0-337DA82A57EA}"/>
    <cellStyle name="40% - Accent2 4 2 2 2" xfId="1111" xr:uid="{4BB5952B-7AFA-4E2B-8E42-E27BD327F080}"/>
    <cellStyle name="40% - Accent2 4 2 2 2 2" xfId="2179" xr:uid="{C10F0127-47B7-4584-BED6-E932867E65DA}"/>
    <cellStyle name="40% - Accent2 4 2 2 2 2 2" xfId="4587" xr:uid="{A15C64D8-91EC-452A-B130-3F3B85F10E39}"/>
    <cellStyle name="40% - Accent2 4 2 2 2 2 3" xfId="6799" xr:uid="{FEFFD2CB-5E4D-4CE1-96EE-5D107133FF26}"/>
    <cellStyle name="40% - Accent2 4 2 2 2 2 4" xfId="8970" xr:uid="{BBE0BEE6-58BC-4659-9C26-512E95DA8673}"/>
    <cellStyle name="40% - Accent2 4 2 2 2 3" xfId="3520" xr:uid="{948BFC49-809A-45EF-9E92-2C61A5AD7D31}"/>
    <cellStyle name="40% - Accent2 4 2 2 2 4" xfId="5732" xr:uid="{58F0904B-61A8-46EB-B511-36E37F649971}"/>
    <cellStyle name="40% - Accent2 4 2 2 2 5" xfId="7903" xr:uid="{778238C9-AC31-4C03-84EA-6E016D0F49A4}"/>
    <cellStyle name="40% - Accent2 4 2 2 3" xfId="1674" xr:uid="{2059E32E-A2EF-4736-AC8F-AD49A9BB2F2A}"/>
    <cellStyle name="40% - Accent2 4 2 2 3 2" xfId="4082" xr:uid="{ED9FE8C7-C0AB-4E6B-862C-819407662159}"/>
    <cellStyle name="40% - Accent2 4 2 2 3 3" xfId="6294" xr:uid="{654CAC2F-E5E1-47FB-B762-8BF2372FF225}"/>
    <cellStyle name="40% - Accent2 4 2 2 3 4" xfId="8465" xr:uid="{BEB4A460-896B-491F-9187-446A1915C6E5}"/>
    <cellStyle name="40% - Accent2 4 2 2 4" xfId="3014" xr:uid="{A3379ABA-A7C9-4A61-84AC-A96514384770}"/>
    <cellStyle name="40% - Accent2 4 2 2 5" xfId="5227" xr:uid="{6703DC8C-7C1F-43DA-BE6C-E030D8F94B5E}"/>
    <cellStyle name="40% - Accent2 4 2 2 6" xfId="7398" xr:uid="{6FC34BC5-B495-4485-87E6-B1A91F6FB7F8}"/>
    <cellStyle name="40% - Accent2 4 2 3" xfId="857" xr:uid="{D3592116-E31A-44DC-81AE-344CF2E66211}"/>
    <cellStyle name="40% - Accent2 4 2 3 2" xfId="1926" xr:uid="{E3BC9BD9-B0DA-4362-8C8D-93B985250CC3}"/>
    <cellStyle name="40% - Accent2 4 2 3 2 2" xfId="4334" xr:uid="{883A747E-96A1-4B7E-98EE-0DA35848DBD4}"/>
    <cellStyle name="40% - Accent2 4 2 3 2 3" xfId="6546" xr:uid="{26FEA919-C4AC-4283-AD3F-1E9B4069987E}"/>
    <cellStyle name="40% - Accent2 4 2 3 2 4" xfId="8717" xr:uid="{C6D656EF-5606-4E1E-A8AD-FAE0B889F5C8}"/>
    <cellStyle name="40% - Accent2 4 2 3 3" xfId="3266" xr:uid="{303E4970-FDA2-4155-BE60-3497B0C5D6C4}"/>
    <cellStyle name="40% - Accent2 4 2 3 4" xfId="5479" xr:uid="{223F9A9F-6740-489D-AAB9-FCBB6C3F8AF0}"/>
    <cellStyle name="40% - Accent2 4 2 3 5" xfId="7650" xr:uid="{4E0F7199-C411-4570-8650-1330DCD1B05F}"/>
    <cellStyle name="40% - Accent2 4 2 4" xfId="1421" xr:uid="{E4EF9F9B-7ED1-4F77-AD5D-C0B5C0B3EEF0}"/>
    <cellStyle name="40% - Accent2 4 2 4 2" xfId="3829" xr:uid="{FBA636FF-ADDD-4FA2-A82B-BD58EA14665D}"/>
    <cellStyle name="40% - Accent2 4 2 4 3" xfId="6041" xr:uid="{0B597E6A-F58D-4D7C-99C4-DE70FBE1E921}"/>
    <cellStyle name="40% - Accent2 4 2 4 4" xfId="8212" xr:uid="{0F54B36C-9AB1-42EE-8C91-083838C8F248}"/>
    <cellStyle name="40% - Accent2 4 2 5" xfId="2761" xr:uid="{ACD912CF-7AB4-417F-8711-5ADB1AC8C912}"/>
    <cellStyle name="40% - Accent2 4 2 6" xfId="4974" xr:uid="{ABA01315-FAA0-4540-9D5E-E0ED0F417B43}"/>
    <cellStyle name="40% - Accent2 4 2 7" xfId="7145" xr:uid="{70BDC31D-F88C-4038-9859-844796FD18F8}"/>
    <cellStyle name="40% - Accent2 4 3" xfId="492" xr:uid="{1C27AA6F-B396-4CE6-B18D-E506C5D805F8}"/>
    <cellStyle name="40% - Accent2 4 3 2" xfId="999" xr:uid="{44995BAF-EB3D-435E-97A6-184312164802}"/>
    <cellStyle name="40% - Accent2 4 3 2 2" xfId="2067" xr:uid="{94E57293-DDDE-41FA-9CED-4F234EF49A09}"/>
    <cellStyle name="40% - Accent2 4 3 2 2 2" xfId="4475" xr:uid="{7D344555-0102-4674-B92F-CB88F77D0CA0}"/>
    <cellStyle name="40% - Accent2 4 3 2 2 3" xfId="6687" xr:uid="{6B527307-D966-4624-9649-827210AB5AF0}"/>
    <cellStyle name="40% - Accent2 4 3 2 2 4" xfId="8858" xr:uid="{C4243339-E8A7-421B-A10D-AADF7681A166}"/>
    <cellStyle name="40% - Accent2 4 3 2 3" xfId="3408" xr:uid="{27CF00C8-34DE-4D2E-8A54-AA89805755E0}"/>
    <cellStyle name="40% - Accent2 4 3 2 4" xfId="5620" xr:uid="{18960E8E-A213-4B6C-A10D-926E9E1F360D}"/>
    <cellStyle name="40% - Accent2 4 3 2 5" xfId="7791" xr:uid="{8097EC99-7DD0-45DA-AE0E-D3617E0990D7}"/>
    <cellStyle name="40% - Accent2 4 3 3" xfId="1562" xr:uid="{296609FF-0BDC-4E88-95D2-DE22D6C07801}"/>
    <cellStyle name="40% - Accent2 4 3 3 2" xfId="3970" xr:uid="{C09CEE11-BBCD-4800-9395-29C41F45DB68}"/>
    <cellStyle name="40% - Accent2 4 3 3 3" xfId="6182" xr:uid="{6049BD7A-B0DE-44A2-A75E-E1D90C0AD273}"/>
    <cellStyle name="40% - Accent2 4 3 3 4" xfId="8353" xr:uid="{C435C62D-9F19-46FF-9DB3-CEEBD00290C9}"/>
    <cellStyle name="40% - Accent2 4 3 4" xfId="2902" xr:uid="{F56A217D-EB85-45B0-8B75-0668A5FEE3DE}"/>
    <cellStyle name="40% - Accent2 4 3 5" xfId="5115" xr:uid="{B2258052-8B52-4B60-98E8-157A6AD5AC79}"/>
    <cellStyle name="40% - Accent2 4 3 6" xfId="7286" xr:uid="{27EAFECC-CBA2-4EB9-B547-F2EDB130CF75}"/>
    <cellStyle name="40% - Accent2 4 4" xfId="745" xr:uid="{63E0A654-1521-4DFA-88E0-CBE06AEE915D}"/>
    <cellStyle name="40% - Accent2 4 4 2" xfId="1814" xr:uid="{77CF08BD-897D-4509-84A6-6FB11BF3628E}"/>
    <cellStyle name="40% - Accent2 4 4 2 2" xfId="4222" xr:uid="{66EB1547-FAE6-458A-9998-CDE9BA58944A}"/>
    <cellStyle name="40% - Accent2 4 4 2 3" xfId="6434" xr:uid="{18987C88-8765-4EAB-94F7-0A4772D3E6D6}"/>
    <cellStyle name="40% - Accent2 4 4 2 4" xfId="8605" xr:uid="{30F7849B-AE46-433D-A12D-BDFFFA112C51}"/>
    <cellStyle name="40% - Accent2 4 4 3" xfId="3154" xr:uid="{33CB14EE-FFC3-47B6-8CE7-A2449EF16845}"/>
    <cellStyle name="40% - Accent2 4 4 4" xfId="5367" xr:uid="{1540CB16-0CED-4DFA-A9DE-9746510CBB75}"/>
    <cellStyle name="40% - Accent2 4 4 5" xfId="7538" xr:uid="{B1E66A54-9E86-4817-87D9-3E24F6BF60F7}"/>
    <cellStyle name="40% - Accent2 4 5" xfId="1309" xr:uid="{754B231A-E2AB-4A2B-AC90-A22F2E450DC9}"/>
    <cellStyle name="40% - Accent2 4 5 2" xfId="3717" xr:uid="{11B03278-162B-4A56-AC47-706D85624F28}"/>
    <cellStyle name="40% - Accent2 4 5 3" xfId="5929" xr:uid="{D2D0EF7B-0322-4B2B-82E1-8DAFCFDE2E51}"/>
    <cellStyle name="40% - Accent2 4 5 4" xfId="8100" xr:uid="{C9AAF95A-86B7-4FE5-9251-4D67D9F2AA4F}"/>
    <cellStyle name="40% - Accent2 4 6" xfId="2651" xr:uid="{97298EBD-7EAD-4845-9E7F-8D1D8C9CCF9E}"/>
    <cellStyle name="40% - Accent2 4 7" xfId="4865" xr:uid="{8CEA1A46-8068-4555-9CC4-F6C8864573F8}"/>
    <cellStyle name="40% - Accent2 4 8" xfId="7036" xr:uid="{C9E33421-98EA-473C-AB12-73BC48A1CE81}"/>
    <cellStyle name="40% - Accent2 5" xfId="247" xr:uid="{37FCF6CA-2168-4A8A-9A98-C002A4222687}"/>
    <cellStyle name="40% - Accent2 5 2" xfId="362" xr:uid="{0A7CB66A-AA71-4BDF-982D-2FF8C0310AB9}"/>
    <cellStyle name="40% - Accent2 5 2 2" xfId="618" xr:uid="{1377867B-BA7C-4ACE-B95E-7DA7D99ACEF9}"/>
    <cellStyle name="40% - Accent2 5 2 2 2" xfId="1125" xr:uid="{8D7EEEC7-9B28-4F2C-8442-654006B047AC}"/>
    <cellStyle name="40% - Accent2 5 2 2 2 2" xfId="2193" xr:uid="{C4B60AE6-E5F8-4066-85E2-C64BAE2B2F8B}"/>
    <cellStyle name="40% - Accent2 5 2 2 2 2 2" xfId="4601" xr:uid="{8A3F736E-EEA3-4F2D-8A10-485F38C91455}"/>
    <cellStyle name="40% - Accent2 5 2 2 2 2 3" xfId="6813" xr:uid="{40521194-DA5F-4D7F-A555-B47BA9C7146F}"/>
    <cellStyle name="40% - Accent2 5 2 2 2 2 4" xfId="8984" xr:uid="{00CFA7DC-FD86-41D7-97AE-0EBC3FA32185}"/>
    <cellStyle name="40% - Accent2 5 2 2 2 3" xfId="3534" xr:uid="{CB32B0C0-D261-4D8C-9E7F-F5FCCD9F43EA}"/>
    <cellStyle name="40% - Accent2 5 2 2 2 4" xfId="5746" xr:uid="{BBFDC987-BC72-4447-BD03-029BB51D4C60}"/>
    <cellStyle name="40% - Accent2 5 2 2 2 5" xfId="7917" xr:uid="{FB2C19C4-ED93-4E3D-A9C6-2B032ACA3C55}"/>
    <cellStyle name="40% - Accent2 5 2 2 3" xfId="1688" xr:uid="{DBD0C65D-0B5C-477D-BBA7-010677797D2F}"/>
    <cellStyle name="40% - Accent2 5 2 2 3 2" xfId="4096" xr:uid="{191E137C-C20C-4407-A94B-8E8FA740F2A1}"/>
    <cellStyle name="40% - Accent2 5 2 2 3 3" xfId="6308" xr:uid="{42293A4F-ABD1-407A-9D8B-03962D6438E6}"/>
    <cellStyle name="40% - Accent2 5 2 2 3 4" xfId="8479" xr:uid="{3697BD07-9B3B-4989-BBAE-A63B637C0463}"/>
    <cellStyle name="40% - Accent2 5 2 2 4" xfId="3028" xr:uid="{092EDD1A-DEEF-4293-B19A-29FF9C510395}"/>
    <cellStyle name="40% - Accent2 5 2 2 5" xfId="5241" xr:uid="{94057841-881C-45AF-B1B6-721DA2D18F75}"/>
    <cellStyle name="40% - Accent2 5 2 2 6" xfId="7412" xr:uid="{6B2BF601-6120-4ACE-AB85-1D19EB8FBCCE}"/>
    <cellStyle name="40% - Accent2 5 2 3" xfId="871" xr:uid="{8DF07020-E5D9-4CF1-9FAF-D1BAB12A8917}"/>
    <cellStyle name="40% - Accent2 5 2 3 2" xfId="1940" xr:uid="{59F4C191-2F98-4257-BEE1-D1236718A923}"/>
    <cellStyle name="40% - Accent2 5 2 3 2 2" xfId="4348" xr:uid="{762F174A-1831-437E-9BC7-94A0A3EDB1E7}"/>
    <cellStyle name="40% - Accent2 5 2 3 2 3" xfId="6560" xr:uid="{36AFF40F-7F23-4C24-A6CA-6537758747BB}"/>
    <cellStyle name="40% - Accent2 5 2 3 2 4" xfId="8731" xr:uid="{78352ECD-68EB-4BA7-AEFA-3B1FEF2A262E}"/>
    <cellStyle name="40% - Accent2 5 2 3 3" xfId="3280" xr:uid="{CC26A737-FA45-44EF-9567-181004EF4C07}"/>
    <cellStyle name="40% - Accent2 5 2 3 4" xfId="5493" xr:uid="{F61437E7-0FDC-4918-8097-A3DC7F945DBC}"/>
    <cellStyle name="40% - Accent2 5 2 3 5" xfId="7664" xr:uid="{77445084-EE2B-4B89-B431-8A7EEC0B257F}"/>
    <cellStyle name="40% - Accent2 5 2 4" xfId="1435" xr:uid="{4D75EFA4-EACF-4032-BC10-063FA7C2971F}"/>
    <cellStyle name="40% - Accent2 5 2 4 2" xfId="3843" xr:uid="{823D3D71-89EE-4EA6-B329-6A5A32EDBF86}"/>
    <cellStyle name="40% - Accent2 5 2 4 3" xfId="6055" xr:uid="{FFA4D607-3B50-4E38-9681-31D5A73A24D2}"/>
    <cellStyle name="40% - Accent2 5 2 4 4" xfId="8226" xr:uid="{4DA04D99-EE8D-453E-BF08-D3EA69A173FF}"/>
    <cellStyle name="40% - Accent2 5 2 5" xfId="2775" xr:uid="{15FB1C14-312C-4EA9-A730-7E45A43DB52C}"/>
    <cellStyle name="40% - Accent2 5 2 6" xfId="4988" xr:uid="{CDAA3C1B-A37B-4082-BA57-E5693DA9798C}"/>
    <cellStyle name="40% - Accent2 5 2 7" xfId="7159" xr:uid="{BE9B5690-EBD9-4785-90DC-5FD10160CBA2}"/>
    <cellStyle name="40% - Accent2 5 3" xfId="506" xr:uid="{F80552BF-61F3-416F-BC81-BB3994AAD97F}"/>
    <cellStyle name="40% - Accent2 5 3 2" xfId="1013" xr:uid="{149D81EB-97C0-4FBE-A0D7-311901CAA84C}"/>
    <cellStyle name="40% - Accent2 5 3 2 2" xfId="2081" xr:uid="{8A4B3B8D-6D77-4556-8389-8E042F2BC522}"/>
    <cellStyle name="40% - Accent2 5 3 2 2 2" xfId="4489" xr:uid="{F6482471-22CF-4097-B564-556018D94CEE}"/>
    <cellStyle name="40% - Accent2 5 3 2 2 3" xfId="6701" xr:uid="{9A1715E6-C288-481B-9E05-F00EA5761598}"/>
    <cellStyle name="40% - Accent2 5 3 2 2 4" xfId="8872" xr:uid="{340A710E-B7BB-4D01-934F-01DC849DFA23}"/>
    <cellStyle name="40% - Accent2 5 3 2 3" xfId="3422" xr:uid="{54DE7DAA-A3F2-497C-A83D-B9F64561053A}"/>
    <cellStyle name="40% - Accent2 5 3 2 4" xfId="5634" xr:uid="{1395DD36-8668-4550-BC55-5B98B039C5B7}"/>
    <cellStyle name="40% - Accent2 5 3 2 5" xfId="7805" xr:uid="{5B68F087-6513-4950-AAEC-F363064D5FF2}"/>
    <cellStyle name="40% - Accent2 5 3 3" xfId="1576" xr:uid="{57F08E46-FC99-48F8-828F-3BDBBD5BBE60}"/>
    <cellStyle name="40% - Accent2 5 3 3 2" xfId="3984" xr:uid="{5F39CBC5-6279-48FC-82E1-1560AF243CBE}"/>
    <cellStyle name="40% - Accent2 5 3 3 3" xfId="6196" xr:uid="{61E5FDAC-294F-40D0-8712-0DC354929704}"/>
    <cellStyle name="40% - Accent2 5 3 3 4" xfId="8367" xr:uid="{698B56D9-FA11-4D45-8251-41587FF83251}"/>
    <cellStyle name="40% - Accent2 5 3 4" xfId="2916" xr:uid="{A04B1F43-672A-4303-ACE4-B5A61CE6D4CF}"/>
    <cellStyle name="40% - Accent2 5 3 5" xfId="5129" xr:uid="{0FAF7721-8203-4056-BB58-BC6D3B4BA370}"/>
    <cellStyle name="40% - Accent2 5 3 6" xfId="7300" xr:uid="{BFC0949B-AB12-4401-8E69-714624C1DE7C}"/>
    <cellStyle name="40% - Accent2 5 4" xfId="759" xr:uid="{0A46DFDF-5E4E-427B-BFAD-102FECB6C5D3}"/>
    <cellStyle name="40% - Accent2 5 4 2" xfId="1828" xr:uid="{81C50229-AD52-464D-9498-DE57DD0807DE}"/>
    <cellStyle name="40% - Accent2 5 4 2 2" xfId="4236" xr:uid="{4E3DC6FB-B784-4B98-A484-528D994F904D}"/>
    <cellStyle name="40% - Accent2 5 4 2 3" xfId="6448" xr:uid="{5456E3B2-F2BE-4A78-9AC2-9CF1369D5DF4}"/>
    <cellStyle name="40% - Accent2 5 4 2 4" xfId="8619" xr:uid="{33D46898-5035-43F5-9733-7B4326C63EA1}"/>
    <cellStyle name="40% - Accent2 5 4 3" xfId="3168" xr:uid="{1A636752-CE80-4919-A9FC-2F52B8B2D210}"/>
    <cellStyle name="40% - Accent2 5 4 4" xfId="5381" xr:uid="{34266A5B-3F56-43DB-A282-9EEE1E0BBDC9}"/>
    <cellStyle name="40% - Accent2 5 4 5" xfId="7552" xr:uid="{F0364933-E4AB-41DB-AAF2-B834CDDF3606}"/>
    <cellStyle name="40% - Accent2 5 5" xfId="1323" xr:uid="{69E149CB-B80B-4F09-9AB8-2F77DB991EAF}"/>
    <cellStyle name="40% - Accent2 5 5 2" xfId="3731" xr:uid="{8AE82E03-8AD9-4580-B979-CEA0D61144C6}"/>
    <cellStyle name="40% - Accent2 5 5 3" xfId="5943" xr:uid="{3496DE6B-F7E3-4C63-8B88-614E43702782}"/>
    <cellStyle name="40% - Accent2 5 5 4" xfId="8114" xr:uid="{5A46AA60-8DAD-42BA-AD34-7E1210F53F4A}"/>
    <cellStyle name="40% - Accent2 5 6" xfId="2665" xr:uid="{48B0F61E-E28B-4FCC-A1D0-B97024F51BEC}"/>
    <cellStyle name="40% - Accent2 5 7" xfId="4879" xr:uid="{137481B0-D4E3-47B2-960B-59D944ABB613}"/>
    <cellStyle name="40% - Accent2 5 8" xfId="7050" xr:uid="{D4E30B1D-E161-4E97-BE45-155AEE8148ED}"/>
    <cellStyle name="40% - Accent2 6" xfId="261" xr:uid="{7F32DD49-A17B-4481-A6AF-88266285959D}"/>
    <cellStyle name="40% - Accent2 6 2" xfId="376" xr:uid="{F26A0FCB-F61D-4D64-BEBF-87F7B3C00165}"/>
    <cellStyle name="40% - Accent2 6 2 2" xfId="632" xr:uid="{BC6E7649-F2C6-476D-AE4E-5F6C5F7825A1}"/>
    <cellStyle name="40% - Accent2 6 2 2 2" xfId="1139" xr:uid="{E136CEC6-CD78-450D-B4AD-BDD57DA8DBF6}"/>
    <cellStyle name="40% - Accent2 6 2 2 2 2" xfId="2207" xr:uid="{7491F315-5CD9-4DBC-B979-907C0A4A7619}"/>
    <cellStyle name="40% - Accent2 6 2 2 2 2 2" xfId="4615" xr:uid="{BF068054-7367-46DF-9A3A-3878D937ED83}"/>
    <cellStyle name="40% - Accent2 6 2 2 2 2 3" xfId="6827" xr:uid="{F1A0B760-8DA4-4D36-BB86-609405513963}"/>
    <cellStyle name="40% - Accent2 6 2 2 2 2 4" xfId="8998" xr:uid="{72A2871D-D1C5-43CA-864C-1D144355D632}"/>
    <cellStyle name="40% - Accent2 6 2 2 2 3" xfId="3548" xr:uid="{EFC345CE-29E3-4273-BCA9-4B8693ADE1F7}"/>
    <cellStyle name="40% - Accent2 6 2 2 2 4" xfId="5760" xr:uid="{1BC51A4C-94AB-4DAC-93EF-17B66EEA6C4F}"/>
    <cellStyle name="40% - Accent2 6 2 2 2 5" xfId="7931" xr:uid="{0BE39F56-E41C-4A12-B413-AC760DCADC7C}"/>
    <cellStyle name="40% - Accent2 6 2 2 3" xfId="1702" xr:uid="{4CE0BD7F-F274-4E64-AC6D-8D3D644E8960}"/>
    <cellStyle name="40% - Accent2 6 2 2 3 2" xfId="4110" xr:uid="{6AC0511F-13D2-4889-8529-A591114F2FE6}"/>
    <cellStyle name="40% - Accent2 6 2 2 3 3" xfId="6322" xr:uid="{D33ABED8-251F-4399-9407-3A5C1ECCE3A9}"/>
    <cellStyle name="40% - Accent2 6 2 2 3 4" xfId="8493" xr:uid="{417CF369-B4A3-4D53-BD69-E5BB62E56A02}"/>
    <cellStyle name="40% - Accent2 6 2 2 4" xfId="3042" xr:uid="{0803E4C5-FC6A-4E9D-9FF7-704EDF8A4657}"/>
    <cellStyle name="40% - Accent2 6 2 2 5" xfId="5255" xr:uid="{153592FE-48D6-4F47-9745-F11D04B767BF}"/>
    <cellStyle name="40% - Accent2 6 2 2 6" xfId="7426" xr:uid="{A6E96560-7EE4-4AB3-BA33-3D0530F56EE9}"/>
    <cellStyle name="40% - Accent2 6 2 3" xfId="885" xr:uid="{9EF5260D-E5F4-45E5-B4C3-E40C4265D05D}"/>
    <cellStyle name="40% - Accent2 6 2 3 2" xfId="1954" xr:uid="{10B88D10-9962-4FE5-9015-0719FC7A0713}"/>
    <cellStyle name="40% - Accent2 6 2 3 2 2" xfId="4362" xr:uid="{47FE00A5-7599-41D7-A9E8-D6A0B18397FC}"/>
    <cellStyle name="40% - Accent2 6 2 3 2 3" xfId="6574" xr:uid="{9968DFA2-6C54-4EE1-8B7C-D305A84197EA}"/>
    <cellStyle name="40% - Accent2 6 2 3 2 4" xfId="8745" xr:uid="{D95056CB-631B-4AF3-8D32-FCFE38DE12BA}"/>
    <cellStyle name="40% - Accent2 6 2 3 3" xfId="3294" xr:uid="{1A775D0E-D515-4757-9FDB-28C64A6CD3B6}"/>
    <cellStyle name="40% - Accent2 6 2 3 4" xfId="5507" xr:uid="{4BBACA70-49AD-4DBF-B292-6A62529EA9EB}"/>
    <cellStyle name="40% - Accent2 6 2 3 5" xfId="7678" xr:uid="{073CE622-6449-4528-B518-BB9C65673BF1}"/>
    <cellStyle name="40% - Accent2 6 2 4" xfId="1449" xr:uid="{2AFF11D6-55E9-4A3A-9615-C1D8EDC8A814}"/>
    <cellStyle name="40% - Accent2 6 2 4 2" xfId="3857" xr:uid="{B042D39B-5A06-4AF5-8A94-697F5E04C710}"/>
    <cellStyle name="40% - Accent2 6 2 4 3" xfId="6069" xr:uid="{7E35E673-60EB-4A4D-9149-D99134E57BEF}"/>
    <cellStyle name="40% - Accent2 6 2 4 4" xfId="8240" xr:uid="{001B6B48-DB11-4969-B311-227AF6996932}"/>
    <cellStyle name="40% - Accent2 6 2 5" xfId="2789" xr:uid="{EA02F24E-BF62-479C-B989-62685F2A5A82}"/>
    <cellStyle name="40% - Accent2 6 2 6" xfId="5002" xr:uid="{90892A66-EA02-4647-8409-CE9BBCBB873A}"/>
    <cellStyle name="40% - Accent2 6 2 7" xfId="7173" xr:uid="{3F739F0E-DF18-403C-839D-A700FA745D35}"/>
    <cellStyle name="40% - Accent2 6 3" xfId="520" xr:uid="{4051EADD-3970-43BB-B709-8F26D248498B}"/>
    <cellStyle name="40% - Accent2 6 3 2" xfId="1027" xr:uid="{DC1131F8-5560-4CE8-A825-EF18CD0C67FF}"/>
    <cellStyle name="40% - Accent2 6 3 2 2" xfId="2095" xr:uid="{EEC87540-8BF4-4F04-923B-BFED3130326A}"/>
    <cellStyle name="40% - Accent2 6 3 2 2 2" xfId="4503" xr:uid="{545F9D56-C2AD-4C4E-BC02-0B5B016C6588}"/>
    <cellStyle name="40% - Accent2 6 3 2 2 3" xfId="6715" xr:uid="{A1D51321-F54B-4B70-901D-879DA04FE0BE}"/>
    <cellStyle name="40% - Accent2 6 3 2 2 4" xfId="8886" xr:uid="{03780947-B267-4D2D-B0AD-77EE787278C6}"/>
    <cellStyle name="40% - Accent2 6 3 2 3" xfId="3436" xr:uid="{3A37DF5C-1F7D-4183-8542-D53071FFE803}"/>
    <cellStyle name="40% - Accent2 6 3 2 4" xfId="5648" xr:uid="{510C8224-5874-4B3A-9911-8839832E375D}"/>
    <cellStyle name="40% - Accent2 6 3 2 5" xfId="7819" xr:uid="{445B7626-75ED-4F40-A337-0D09C06CCA37}"/>
    <cellStyle name="40% - Accent2 6 3 3" xfId="1590" xr:uid="{B5611CC6-F328-48C6-8E33-4777B919CFE5}"/>
    <cellStyle name="40% - Accent2 6 3 3 2" xfId="3998" xr:uid="{4B3175ED-8271-4173-AA9E-15FCA4282B77}"/>
    <cellStyle name="40% - Accent2 6 3 3 3" xfId="6210" xr:uid="{B36B1356-9D93-46D1-8611-80EBA5AA7F28}"/>
    <cellStyle name="40% - Accent2 6 3 3 4" xfId="8381" xr:uid="{A1B597F8-67AE-4602-B558-851B4E5B38F2}"/>
    <cellStyle name="40% - Accent2 6 3 4" xfId="2930" xr:uid="{79EC3297-4619-484F-AE39-837594906991}"/>
    <cellStyle name="40% - Accent2 6 3 5" xfId="5143" xr:uid="{238D7136-B642-4B3A-887B-DC51BBC68343}"/>
    <cellStyle name="40% - Accent2 6 3 6" xfId="7314" xr:uid="{45C93A6B-09C3-4792-A09D-A243F16123B2}"/>
    <cellStyle name="40% - Accent2 6 4" xfId="773" xr:uid="{3E9B8A65-3C31-43CA-BD15-23C284117F39}"/>
    <cellStyle name="40% - Accent2 6 4 2" xfId="1842" xr:uid="{E9C0C2B5-ADF5-48DC-92F0-394751E9396F}"/>
    <cellStyle name="40% - Accent2 6 4 2 2" xfId="4250" xr:uid="{A9F8AFEE-5B19-4CD1-900A-0B62E4C7E44E}"/>
    <cellStyle name="40% - Accent2 6 4 2 3" xfId="6462" xr:uid="{74FBC7FF-7675-4843-9901-DF5AC635B7AD}"/>
    <cellStyle name="40% - Accent2 6 4 2 4" xfId="8633" xr:uid="{B3F71DB8-A953-4FC0-AD55-FB912CC36C48}"/>
    <cellStyle name="40% - Accent2 6 4 3" xfId="3182" xr:uid="{DEFB8792-76FC-4439-A61C-35643B8453E2}"/>
    <cellStyle name="40% - Accent2 6 4 4" xfId="5395" xr:uid="{9D528280-75D0-4343-B922-40949ADD4F80}"/>
    <cellStyle name="40% - Accent2 6 4 5" xfId="7566" xr:uid="{136097F5-D442-4787-A445-8EF11CF2B830}"/>
    <cellStyle name="40% - Accent2 6 5" xfId="1337" xr:uid="{39F958F4-78AC-4F0C-AD75-CE016615E81F}"/>
    <cellStyle name="40% - Accent2 6 5 2" xfId="3745" xr:uid="{A258C49B-DBE0-4BAF-9BF7-8DA1A07BA09C}"/>
    <cellStyle name="40% - Accent2 6 5 3" xfId="5957" xr:uid="{CDC274F4-5CB8-4DD3-A2CB-E1B16284C316}"/>
    <cellStyle name="40% - Accent2 6 5 4" xfId="8128" xr:uid="{1ABC61BC-5103-4AB5-B0CD-1FAAD35A5E72}"/>
    <cellStyle name="40% - Accent2 6 6" xfId="2679" xr:uid="{2CBB5763-F8EF-42A0-9B52-4243FAD3AE6B}"/>
    <cellStyle name="40% - Accent2 6 7" xfId="4893" xr:uid="{458F0699-8F23-4A09-9C0A-46A2E140434B}"/>
    <cellStyle name="40% - Accent2 6 8" xfId="7064" xr:uid="{9A2A5589-FA64-432A-BE22-53FC7153C04B}"/>
    <cellStyle name="40% - Accent2 7" xfId="275" xr:uid="{D17E4A35-ACD9-4744-B4B9-AE0B5B56D8C7}"/>
    <cellStyle name="40% - Accent2 7 2" xfId="390" xr:uid="{7CA28B37-E9E9-42A4-8B86-262B9B7B73E0}"/>
    <cellStyle name="40% - Accent2 7 2 2" xfId="646" xr:uid="{D87FD454-A74E-4D17-98DB-EB78D0B993F6}"/>
    <cellStyle name="40% - Accent2 7 2 2 2" xfId="1153" xr:uid="{C586FC7C-C0C2-487C-B4B4-3B2193F844E6}"/>
    <cellStyle name="40% - Accent2 7 2 2 2 2" xfId="2221" xr:uid="{C7D7896F-0B99-4C97-987C-3B6064D764C9}"/>
    <cellStyle name="40% - Accent2 7 2 2 2 2 2" xfId="4629" xr:uid="{99667047-DA4A-4284-8AA8-A5DDFAE34CDD}"/>
    <cellStyle name="40% - Accent2 7 2 2 2 2 3" xfId="6841" xr:uid="{E12C1FDC-E2B0-49AA-B92C-A75EB1F1BE25}"/>
    <cellStyle name="40% - Accent2 7 2 2 2 2 4" xfId="9012" xr:uid="{BACA097D-7646-4A76-8355-4AE5BE1101B7}"/>
    <cellStyle name="40% - Accent2 7 2 2 2 3" xfId="3562" xr:uid="{F3F8FDE7-E806-4E39-8B43-E76AA64F5862}"/>
    <cellStyle name="40% - Accent2 7 2 2 2 4" xfId="5774" xr:uid="{06546F17-2370-4879-8E75-2A6DA719A8DB}"/>
    <cellStyle name="40% - Accent2 7 2 2 2 5" xfId="7945" xr:uid="{35BE9BF0-A620-496B-A628-B961138EAF02}"/>
    <cellStyle name="40% - Accent2 7 2 2 3" xfId="1716" xr:uid="{859A8608-2402-4FB0-BC90-2EF818962718}"/>
    <cellStyle name="40% - Accent2 7 2 2 3 2" xfId="4124" xr:uid="{559A9188-C553-4052-8948-91E085DE0255}"/>
    <cellStyle name="40% - Accent2 7 2 2 3 3" xfId="6336" xr:uid="{EA110D98-F287-4411-8D81-5ABD384EAB0C}"/>
    <cellStyle name="40% - Accent2 7 2 2 3 4" xfId="8507" xr:uid="{EEB217C5-46DF-4D55-A3ED-AB5F958F0958}"/>
    <cellStyle name="40% - Accent2 7 2 2 4" xfId="3056" xr:uid="{B8312E90-901C-490E-AAC0-A6142193E4D8}"/>
    <cellStyle name="40% - Accent2 7 2 2 5" xfId="5269" xr:uid="{EB732444-97EF-4F1C-A3B7-0405C8286F01}"/>
    <cellStyle name="40% - Accent2 7 2 2 6" xfId="7440" xr:uid="{850EACA5-B532-4AB5-B447-00695F3B94A8}"/>
    <cellStyle name="40% - Accent2 7 2 3" xfId="899" xr:uid="{6CCBA3FE-36EB-45FF-8BCC-1087B59CFE5A}"/>
    <cellStyle name="40% - Accent2 7 2 3 2" xfId="1968" xr:uid="{41D6835F-0528-442D-A1A0-8C0764176AAC}"/>
    <cellStyle name="40% - Accent2 7 2 3 2 2" xfId="4376" xr:uid="{AF3EE7AA-194F-4667-97CE-5A8334F3ED68}"/>
    <cellStyle name="40% - Accent2 7 2 3 2 3" xfId="6588" xr:uid="{D9E5CA8B-CBCC-4C69-AD72-6B53FD1F7B4C}"/>
    <cellStyle name="40% - Accent2 7 2 3 2 4" xfId="8759" xr:uid="{CCE6A6E7-80F6-4E3B-AB8D-138EF6B1F426}"/>
    <cellStyle name="40% - Accent2 7 2 3 3" xfId="3308" xr:uid="{65E4E867-BAB4-420B-8577-2B66C0FC496E}"/>
    <cellStyle name="40% - Accent2 7 2 3 4" xfId="5521" xr:uid="{F55CFE91-ADE9-4CA2-B2AB-FF7539A1EBC5}"/>
    <cellStyle name="40% - Accent2 7 2 3 5" xfId="7692" xr:uid="{E0D6160A-104E-42C8-88CB-2127C9B6DA4C}"/>
    <cellStyle name="40% - Accent2 7 2 4" xfId="1463" xr:uid="{654DA427-0BDD-4A96-8E1E-859513527DFE}"/>
    <cellStyle name="40% - Accent2 7 2 4 2" xfId="3871" xr:uid="{7D61EE84-2C03-4DEA-89A6-C123E8290B5C}"/>
    <cellStyle name="40% - Accent2 7 2 4 3" xfId="6083" xr:uid="{75AB7969-7FFD-42AC-8303-6226DF0F2958}"/>
    <cellStyle name="40% - Accent2 7 2 4 4" xfId="8254" xr:uid="{ABF4C856-57CE-4716-BBDD-80BF315E19EE}"/>
    <cellStyle name="40% - Accent2 7 2 5" xfId="2803" xr:uid="{A4263CA7-030D-44AB-814D-B6E6113CF756}"/>
    <cellStyle name="40% - Accent2 7 2 6" xfId="5016" xr:uid="{4BFEBF0F-E5D4-4141-92D9-6E3BF0493A82}"/>
    <cellStyle name="40% - Accent2 7 2 7" xfId="7187" xr:uid="{C4983F3D-7692-41C5-81A5-A55D455E22CD}"/>
    <cellStyle name="40% - Accent2 7 3" xfId="534" xr:uid="{D4B47014-C7D8-4185-8880-4F00436DFEA6}"/>
    <cellStyle name="40% - Accent2 7 3 2" xfId="1041" xr:uid="{84FFAE79-0779-425D-9170-07FE67559492}"/>
    <cellStyle name="40% - Accent2 7 3 2 2" xfId="2109" xr:uid="{1CFA24D6-FACF-4B44-B93E-53685BC5010E}"/>
    <cellStyle name="40% - Accent2 7 3 2 2 2" xfId="4517" xr:uid="{3DCA9C04-76D9-407E-AB7A-0C2D3B3841E8}"/>
    <cellStyle name="40% - Accent2 7 3 2 2 3" xfId="6729" xr:uid="{39DB8C47-C1A2-4C78-8FAD-12971ECF36E2}"/>
    <cellStyle name="40% - Accent2 7 3 2 2 4" xfId="8900" xr:uid="{EF81617A-C27A-46C6-AD92-2EC5CE998CE5}"/>
    <cellStyle name="40% - Accent2 7 3 2 3" xfId="3450" xr:uid="{55314ED2-DE5C-4470-857C-8EBBF54591F8}"/>
    <cellStyle name="40% - Accent2 7 3 2 4" xfId="5662" xr:uid="{D940FB64-1B0B-43B6-A09D-2CA3CF952A35}"/>
    <cellStyle name="40% - Accent2 7 3 2 5" xfId="7833" xr:uid="{0D574ACD-A304-457D-8F5D-7B3383093851}"/>
    <cellStyle name="40% - Accent2 7 3 3" xfId="1604" xr:uid="{51E370A8-664F-4B87-BBD4-2B6DD5E83BA8}"/>
    <cellStyle name="40% - Accent2 7 3 3 2" xfId="4012" xr:uid="{CB35B7CF-EE0E-4292-9E20-95E9A8E1B070}"/>
    <cellStyle name="40% - Accent2 7 3 3 3" xfId="6224" xr:uid="{8E813FC3-A7C5-45B1-90BF-EFA80CA9A4B7}"/>
    <cellStyle name="40% - Accent2 7 3 3 4" xfId="8395" xr:uid="{81D3893A-EC83-4BFC-B985-1EC2FB42A5FD}"/>
    <cellStyle name="40% - Accent2 7 3 4" xfId="2944" xr:uid="{62091847-1013-4884-8324-169926220983}"/>
    <cellStyle name="40% - Accent2 7 3 5" xfId="5157" xr:uid="{3EB4B1D2-26F9-45C3-80C4-DEC92E8D7EAD}"/>
    <cellStyle name="40% - Accent2 7 3 6" xfId="7328" xr:uid="{71F81BFA-6CD6-47FD-A313-5BE95854354C}"/>
    <cellStyle name="40% - Accent2 7 4" xfId="787" xr:uid="{B60D2B7A-4B3A-4B18-9D90-9555860E3687}"/>
    <cellStyle name="40% - Accent2 7 4 2" xfId="1856" xr:uid="{9369F2EA-89F0-431E-AAB4-C337F9002C2B}"/>
    <cellStyle name="40% - Accent2 7 4 2 2" xfId="4264" xr:uid="{DFB452FC-B30D-471B-9AF3-9CCD2D502193}"/>
    <cellStyle name="40% - Accent2 7 4 2 3" xfId="6476" xr:uid="{B7B09828-BA36-4485-AF33-866C75C58869}"/>
    <cellStyle name="40% - Accent2 7 4 2 4" xfId="8647" xr:uid="{841AAFA6-DFA3-417E-B1C6-14BBC00C7FF8}"/>
    <cellStyle name="40% - Accent2 7 4 3" xfId="3196" xr:uid="{269DF6D8-E755-4F66-9D61-2EC5E09CC3E4}"/>
    <cellStyle name="40% - Accent2 7 4 4" xfId="5409" xr:uid="{91595724-8879-4AA2-9873-DC4C3B5C53AB}"/>
    <cellStyle name="40% - Accent2 7 4 5" xfId="7580" xr:uid="{717A27C1-4DD1-4848-AD3C-CCBBB66E81C7}"/>
    <cellStyle name="40% - Accent2 7 5" xfId="1351" xr:uid="{09F48239-5333-4B18-B2D4-3FC95D4938D5}"/>
    <cellStyle name="40% - Accent2 7 5 2" xfId="3759" xr:uid="{6FA770B4-6BAE-4811-824B-FDA06193843E}"/>
    <cellStyle name="40% - Accent2 7 5 3" xfId="5971" xr:uid="{F526794F-7BAE-4525-8779-088B04105F32}"/>
    <cellStyle name="40% - Accent2 7 5 4" xfId="8142" xr:uid="{2DEEA74D-8158-45B5-9461-D69611873648}"/>
    <cellStyle name="40% - Accent2 7 6" xfId="2693" xr:uid="{DDCBC9DB-E5D7-449D-94D7-6538BB1A3E87}"/>
    <cellStyle name="40% - Accent2 7 7" xfId="4907" xr:uid="{24BB4845-8744-4194-8BDD-8C191E37C882}"/>
    <cellStyle name="40% - Accent2 7 8" xfId="7078" xr:uid="{EDA6919D-0AA2-4EB5-9733-94C13AD2F016}"/>
    <cellStyle name="40% - Accent2 8" xfId="289" xr:uid="{22E204A5-DA54-4F97-9DF6-A4EE5B2D8BB5}"/>
    <cellStyle name="40% - Accent2 8 2" xfId="404" xr:uid="{AD560E5A-038F-470C-BFB0-932B414B7259}"/>
    <cellStyle name="40% - Accent2 8 2 2" xfId="660" xr:uid="{4A278D9E-00E0-4F5B-9654-E54A9CDB45D4}"/>
    <cellStyle name="40% - Accent2 8 2 2 2" xfId="1167" xr:uid="{737853F9-F3DC-4F42-8C60-6B4402C769C7}"/>
    <cellStyle name="40% - Accent2 8 2 2 2 2" xfId="2235" xr:uid="{769ADC90-BF34-4507-B756-83BAE57FA5D5}"/>
    <cellStyle name="40% - Accent2 8 2 2 2 2 2" xfId="4643" xr:uid="{FE1F2D8F-4FB6-4B7C-A6F8-3F6467473EDC}"/>
    <cellStyle name="40% - Accent2 8 2 2 2 2 3" xfId="6855" xr:uid="{44F93E22-867A-4F48-AA40-73830686C53C}"/>
    <cellStyle name="40% - Accent2 8 2 2 2 2 4" xfId="9026" xr:uid="{E67C4F31-6724-464E-A0E9-82894DDBAD8C}"/>
    <cellStyle name="40% - Accent2 8 2 2 2 3" xfId="3576" xr:uid="{8B6B7EEB-0A13-4159-8979-210F584BA011}"/>
    <cellStyle name="40% - Accent2 8 2 2 2 4" xfId="5788" xr:uid="{8040913F-68BD-4A76-B013-1F0058ABA598}"/>
    <cellStyle name="40% - Accent2 8 2 2 2 5" xfId="7959" xr:uid="{EA101B52-6567-4768-8D9C-0D79F3659B72}"/>
    <cellStyle name="40% - Accent2 8 2 2 3" xfId="1730" xr:uid="{6DDC04FD-4C3D-4882-911A-9DF1E68756FB}"/>
    <cellStyle name="40% - Accent2 8 2 2 3 2" xfId="4138" xr:uid="{3C3DD38A-91F1-433E-A193-3B94ED08F42C}"/>
    <cellStyle name="40% - Accent2 8 2 2 3 3" xfId="6350" xr:uid="{D0D7E6F2-E8FA-4B04-A7E7-AC2CD9A0A1D2}"/>
    <cellStyle name="40% - Accent2 8 2 2 3 4" xfId="8521" xr:uid="{F5F4457F-6EFA-45AB-BA6D-8077F237DC12}"/>
    <cellStyle name="40% - Accent2 8 2 2 4" xfId="3070" xr:uid="{C2DA6256-6147-4780-9DFE-38E24F46254C}"/>
    <cellStyle name="40% - Accent2 8 2 2 5" xfId="5283" xr:uid="{1B5BDB4E-9D04-4303-A013-C85A6368DC4A}"/>
    <cellStyle name="40% - Accent2 8 2 2 6" xfId="7454" xr:uid="{FA30FF55-066C-4FEB-B8B1-A7A919AD65A3}"/>
    <cellStyle name="40% - Accent2 8 2 3" xfId="913" xr:uid="{05572BFE-978F-4917-8516-DB668140FB39}"/>
    <cellStyle name="40% - Accent2 8 2 3 2" xfId="1982" xr:uid="{A60E0125-6E69-44F9-B2E3-1FB1E8663BE4}"/>
    <cellStyle name="40% - Accent2 8 2 3 2 2" xfId="4390" xr:uid="{9C03B1EE-4ED9-4B3E-9864-8BD9F0C01A72}"/>
    <cellStyle name="40% - Accent2 8 2 3 2 3" xfId="6602" xr:uid="{7EBC7FB4-9CEA-416F-A275-FEF0FDC76430}"/>
    <cellStyle name="40% - Accent2 8 2 3 2 4" xfId="8773" xr:uid="{4BD94098-E9EA-4814-BBA5-F081B9CCF8A3}"/>
    <cellStyle name="40% - Accent2 8 2 3 3" xfId="3322" xr:uid="{6E6CAC52-5C3E-43FD-AD58-1FE444AE1716}"/>
    <cellStyle name="40% - Accent2 8 2 3 4" xfId="5535" xr:uid="{42E78ACB-6065-41F1-9964-5ED28768F11C}"/>
    <cellStyle name="40% - Accent2 8 2 3 5" xfId="7706" xr:uid="{8F11D151-9059-440A-BF7A-C0B9C0FAB7CB}"/>
    <cellStyle name="40% - Accent2 8 2 4" xfId="1477" xr:uid="{9F5FFDBF-14DF-4DE0-A2B5-D6147358121F}"/>
    <cellStyle name="40% - Accent2 8 2 4 2" xfId="3885" xr:uid="{1F62774F-BBD9-42AF-AF79-645AE13DCCD8}"/>
    <cellStyle name="40% - Accent2 8 2 4 3" xfId="6097" xr:uid="{59D6C64F-E3D7-4558-8092-BDE4FB201AA2}"/>
    <cellStyle name="40% - Accent2 8 2 4 4" xfId="8268" xr:uid="{885FF1BB-86BF-490F-82B7-E3550EB3B69A}"/>
    <cellStyle name="40% - Accent2 8 2 5" xfId="2817" xr:uid="{80917C4C-C3E9-4080-A0C9-C55CCB5337B8}"/>
    <cellStyle name="40% - Accent2 8 2 6" xfId="5030" xr:uid="{2518CE73-A664-4C92-80C7-AE267FF811D2}"/>
    <cellStyle name="40% - Accent2 8 2 7" xfId="7201" xr:uid="{E47A1501-DEB3-40E1-8ACF-5E3F01CC4A90}"/>
    <cellStyle name="40% - Accent2 8 3" xfId="548" xr:uid="{58F32A87-AE07-46E2-80F8-1FC7E632A2B0}"/>
    <cellStyle name="40% - Accent2 8 3 2" xfId="1055" xr:uid="{3FD85B7F-F134-48A5-A5BB-ED469D21250B}"/>
    <cellStyle name="40% - Accent2 8 3 2 2" xfId="2123" xr:uid="{5E8A758D-9179-41A7-8CE8-53AD1CBDE20C}"/>
    <cellStyle name="40% - Accent2 8 3 2 2 2" xfId="4531" xr:uid="{16EB8663-741C-49F3-A5A2-BB8C421FA5F0}"/>
    <cellStyle name="40% - Accent2 8 3 2 2 3" xfId="6743" xr:uid="{6E32F0F2-1F9B-4D21-A3C4-AAE44545D37A}"/>
    <cellStyle name="40% - Accent2 8 3 2 2 4" xfId="8914" xr:uid="{5365D37C-2983-4DCC-A99A-36970F174B5E}"/>
    <cellStyle name="40% - Accent2 8 3 2 3" xfId="3464" xr:uid="{963B91CE-5292-41C5-960C-25D928E1B6B9}"/>
    <cellStyle name="40% - Accent2 8 3 2 4" xfId="5676" xr:uid="{317D5EA1-51E8-42C9-A97D-329E1FF57D13}"/>
    <cellStyle name="40% - Accent2 8 3 2 5" xfId="7847" xr:uid="{E21239B4-BFDD-4E91-A5C0-D462FBAED0BF}"/>
    <cellStyle name="40% - Accent2 8 3 3" xfId="1618" xr:uid="{D85DA1E3-496A-4B07-8186-E5D136387C21}"/>
    <cellStyle name="40% - Accent2 8 3 3 2" xfId="4026" xr:uid="{5366C45F-2E16-4DF1-B0C3-EE2672B14B99}"/>
    <cellStyle name="40% - Accent2 8 3 3 3" xfId="6238" xr:uid="{E83421DE-6FB8-40D1-95F9-59A228756302}"/>
    <cellStyle name="40% - Accent2 8 3 3 4" xfId="8409" xr:uid="{C50252F6-8775-4336-A3E8-8C12E3EFB70C}"/>
    <cellStyle name="40% - Accent2 8 3 4" xfId="2958" xr:uid="{9B49B677-54BC-4538-B709-67DDFAB9C22D}"/>
    <cellStyle name="40% - Accent2 8 3 5" xfId="5171" xr:uid="{C7C6ED3F-B5B5-4E28-ABCF-ED717CBD7868}"/>
    <cellStyle name="40% - Accent2 8 3 6" xfId="7342" xr:uid="{DDFE4AF7-FB08-4B66-B72B-8A34856EBDB5}"/>
    <cellStyle name="40% - Accent2 8 4" xfId="801" xr:uid="{2C0AE93A-9749-4707-9A20-F0AECD9BB625}"/>
    <cellStyle name="40% - Accent2 8 4 2" xfId="1870" xr:uid="{713FDC91-BD33-46CA-9737-8FDE18C2F562}"/>
    <cellStyle name="40% - Accent2 8 4 2 2" xfId="4278" xr:uid="{2546E0D2-9D33-4584-8DDD-AB07169FC114}"/>
    <cellStyle name="40% - Accent2 8 4 2 3" xfId="6490" xr:uid="{144DC399-CF63-4D6B-B90F-621E81E87B6D}"/>
    <cellStyle name="40% - Accent2 8 4 2 4" xfId="8661" xr:uid="{2CA42F32-2779-4377-95BC-3DB5B2010364}"/>
    <cellStyle name="40% - Accent2 8 4 3" xfId="3210" xr:uid="{E6494489-F48D-490D-B195-5176E455A34B}"/>
    <cellStyle name="40% - Accent2 8 4 4" xfId="5423" xr:uid="{274115FA-E4FD-4801-9CB0-717C18557AF5}"/>
    <cellStyle name="40% - Accent2 8 4 5" xfId="7594" xr:uid="{215D17C1-1D03-4662-A4D7-701E1E22FA2F}"/>
    <cellStyle name="40% - Accent2 8 5" xfId="1365" xr:uid="{CBCA261B-DA08-4899-A015-F5B1C01968B0}"/>
    <cellStyle name="40% - Accent2 8 5 2" xfId="3773" xr:uid="{77C32587-8498-46B6-9018-9631D54595A3}"/>
    <cellStyle name="40% - Accent2 8 5 3" xfId="5985" xr:uid="{38E74D35-0906-4C97-B2D3-3871DFBB0843}"/>
    <cellStyle name="40% - Accent2 8 5 4" xfId="8156" xr:uid="{AA451FED-7D99-44D6-93B4-C6CBE0964FE7}"/>
    <cellStyle name="40% - Accent2 8 6" xfId="2707" xr:uid="{B6B1EB3D-7493-4363-BD91-F7CD68F5AA93}"/>
    <cellStyle name="40% - Accent2 8 7" xfId="4921" xr:uid="{5EBB375F-6525-409B-89C8-9F64F082E533}"/>
    <cellStyle name="40% - Accent2 8 8" xfId="7092" xr:uid="{8EFA8BE1-6B32-4AF3-BC60-2F15E0D48BB0}"/>
    <cellStyle name="40% - Accent2 9" xfId="303" xr:uid="{6B2A7581-49C9-4F4C-9C29-32AFC80C3A5E}"/>
    <cellStyle name="40% - Accent2 9 2" xfId="562" xr:uid="{015D3013-0ADF-45C5-AFF9-742EA5A1840D}"/>
    <cellStyle name="40% - Accent2 9 2 2" xfId="1069" xr:uid="{F13F738A-9D46-4092-BBD5-5180AE7B08B4}"/>
    <cellStyle name="40% - Accent2 9 2 2 2" xfId="2137" xr:uid="{F3DC4DDB-3829-4FFA-90DE-6290B7329C5B}"/>
    <cellStyle name="40% - Accent2 9 2 2 2 2" xfId="4545" xr:uid="{FFC61158-D470-416A-A59F-83076D9D1DF1}"/>
    <cellStyle name="40% - Accent2 9 2 2 2 3" xfId="6757" xr:uid="{072318AE-D589-43E9-8EED-6F4B4BAF43AB}"/>
    <cellStyle name="40% - Accent2 9 2 2 2 4" xfId="8928" xr:uid="{44170E94-8E20-429C-9AD6-804872E5A992}"/>
    <cellStyle name="40% - Accent2 9 2 2 3" xfId="3478" xr:uid="{EE7CF3CA-0B3E-4671-9F4B-F613B25EBC52}"/>
    <cellStyle name="40% - Accent2 9 2 2 4" xfId="5690" xr:uid="{CC68BCA9-705C-4373-A2FF-4FFD55E35807}"/>
    <cellStyle name="40% - Accent2 9 2 2 5" xfId="7861" xr:uid="{1C7D8B51-9FFE-465C-A60E-BE1566EA4AA7}"/>
    <cellStyle name="40% - Accent2 9 2 3" xfId="1632" xr:uid="{F9823E2E-8031-4880-8191-2220ECF2A5ED}"/>
    <cellStyle name="40% - Accent2 9 2 3 2" xfId="4040" xr:uid="{9B01C2E0-709B-4A29-AB50-D88C5FD65853}"/>
    <cellStyle name="40% - Accent2 9 2 3 3" xfId="6252" xr:uid="{E09FDA02-4251-4952-B59E-9164B1C60983}"/>
    <cellStyle name="40% - Accent2 9 2 3 4" xfId="8423" xr:uid="{0CBB5718-80CF-4F82-94C8-10B5CC7C5529}"/>
    <cellStyle name="40% - Accent2 9 2 4" xfId="2972" xr:uid="{29E3C25F-E457-4D8B-BFEB-8C2D80F81EF4}"/>
    <cellStyle name="40% - Accent2 9 2 5" xfId="5185" xr:uid="{826CFEC5-3A5C-4D25-AEF7-A0CB6F28CBF1}"/>
    <cellStyle name="40% - Accent2 9 2 6" xfId="7356" xr:uid="{7CADF350-2607-43B9-B7CC-CB08094D9D44}"/>
    <cellStyle name="40% - Accent2 9 3" xfId="815" xr:uid="{10E013B9-CEEA-42B5-B4EA-C45CE2E96C17}"/>
    <cellStyle name="40% - Accent2 9 3 2" xfId="1884" xr:uid="{3FC51B76-C7A4-4F3D-9894-A6822FD9239B}"/>
    <cellStyle name="40% - Accent2 9 3 2 2" xfId="4292" xr:uid="{AC967E09-62CE-44CB-9AFD-CB7B1A36BE87}"/>
    <cellStyle name="40% - Accent2 9 3 2 3" xfId="6504" xr:uid="{EE40B1B8-1D70-43C0-B034-DE2B1C613854}"/>
    <cellStyle name="40% - Accent2 9 3 2 4" xfId="8675" xr:uid="{EDCD14C5-ED92-41DB-9158-49C02817C1D9}"/>
    <cellStyle name="40% - Accent2 9 3 3" xfId="3224" xr:uid="{CE0F1A6C-E8DD-4519-B498-546B8F92842D}"/>
    <cellStyle name="40% - Accent2 9 3 4" xfId="5437" xr:uid="{E93B7CA8-51A5-412A-8DD0-FBD952F1974A}"/>
    <cellStyle name="40% - Accent2 9 3 5" xfId="7608" xr:uid="{BDF01279-FF6C-4061-9FF2-AA5352C491B9}"/>
    <cellStyle name="40% - Accent2 9 4" xfId="1379" xr:uid="{6F678E34-804F-4933-95B3-41BB09DA1504}"/>
    <cellStyle name="40% - Accent2 9 4 2" xfId="3787" xr:uid="{524A3CE4-A9D7-4B1A-9495-F354EA8C4F75}"/>
    <cellStyle name="40% - Accent2 9 4 3" xfId="5999" xr:uid="{2CBEFE9E-83E0-4437-A163-30D194003C4E}"/>
    <cellStyle name="40% - Accent2 9 4 4" xfId="8170" xr:uid="{098D81AA-63B7-4B44-AB29-D1181B295695}"/>
    <cellStyle name="40% - Accent2 9 5" xfId="2721" xr:uid="{681D2DFF-1FEA-4AE5-9238-DEF0E1663735}"/>
    <cellStyle name="40% - Accent2 9 6" xfId="4935" xr:uid="{565C2F2D-07CE-4D69-8125-39AD2554AD2E}"/>
    <cellStyle name="40% - Accent2 9 7" xfId="7106" xr:uid="{DAD9E131-7FF7-426C-B607-A71E17969D19}"/>
    <cellStyle name="40% - Accent3 10" xfId="420" xr:uid="{6FE49DC2-9C48-4CFD-B8F3-473AF81B359C}"/>
    <cellStyle name="40% - Accent3 10 2" xfId="676" xr:uid="{21958338-8A38-46AC-A97E-0C2776DFC38C}"/>
    <cellStyle name="40% - Accent3 10 2 2" xfId="1183" xr:uid="{469ED2DE-3306-475A-956F-D9B634180D68}"/>
    <cellStyle name="40% - Accent3 10 2 2 2" xfId="2251" xr:uid="{10E0353F-C371-4877-9A5B-4828D946EBA1}"/>
    <cellStyle name="40% - Accent3 10 2 2 2 2" xfId="4659" xr:uid="{BDE78F4C-33F8-4863-A5EB-0B7D0AE72C14}"/>
    <cellStyle name="40% - Accent3 10 2 2 2 3" xfId="6871" xr:uid="{69B06FC4-8A44-498A-A1C3-535D009299E1}"/>
    <cellStyle name="40% - Accent3 10 2 2 2 4" xfId="9042" xr:uid="{AC32552A-C979-45D5-9014-E56751857EDC}"/>
    <cellStyle name="40% - Accent3 10 2 2 3" xfId="3592" xr:uid="{A5A28C46-C1C4-4DDA-B223-D05B5D270628}"/>
    <cellStyle name="40% - Accent3 10 2 2 4" xfId="5804" xr:uid="{6377E2FF-2593-4E68-AF75-BC0E5938EC11}"/>
    <cellStyle name="40% - Accent3 10 2 2 5" xfId="7975" xr:uid="{D80B4F94-5530-4079-9EDC-431811E912D2}"/>
    <cellStyle name="40% - Accent3 10 2 3" xfId="1746" xr:uid="{1C6B2F19-2AD7-4ADE-B877-928265E75E6D}"/>
    <cellStyle name="40% - Accent3 10 2 3 2" xfId="4154" xr:uid="{50B0AADB-DF2B-4EDE-A86A-F9BDF2B7EE29}"/>
    <cellStyle name="40% - Accent3 10 2 3 3" xfId="6366" xr:uid="{B3543740-7561-419E-AC0B-0559F90D66BA}"/>
    <cellStyle name="40% - Accent3 10 2 3 4" xfId="8537" xr:uid="{168119C8-B56A-4115-B720-13D32399E507}"/>
    <cellStyle name="40% - Accent3 10 2 4" xfId="3086" xr:uid="{13705103-2E34-4F2A-80E3-938228CF78B9}"/>
    <cellStyle name="40% - Accent3 10 2 5" xfId="5299" xr:uid="{52F68BAF-4EB6-48FF-A326-9755C88D027B}"/>
    <cellStyle name="40% - Accent3 10 2 6" xfId="7470" xr:uid="{614B8143-A04F-428E-A180-69E4BA7FC465}"/>
    <cellStyle name="40% - Accent3 10 3" xfId="929" xr:uid="{712455C2-78A6-4CB3-8567-BDF554054FEC}"/>
    <cellStyle name="40% - Accent3 10 3 2" xfId="1998" xr:uid="{3367447C-9187-4D01-BEB3-963B2C0B1A52}"/>
    <cellStyle name="40% - Accent3 10 3 2 2" xfId="4406" xr:uid="{66D8D5D6-1A42-4B43-8367-B71594B441EE}"/>
    <cellStyle name="40% - Accent3 10 3 2 3" xfId="6618" xr:uid="{DC34473B-CF88-43E2-9410-F3718654A86D}"/>
    <cellStyle name="40% - Accent3 10 3 2 4" xfId="8789" xr:uid="{0B9DC3AF-F2D5-4AF4-A7B2-85412BCD731F}"/>
    <cellStyle name="40% - Accent3 10 3 3" xfId="3338" xr:uid="{73B5DB6A-011F-4F4A-B744-7029E31F2678}"/>
    <cellStyle name="40% - Accent3 10 3 4" xfId="5551" xr:uid="{3FEC2621-D51B-4034-8196-60D21697C5E4}"/>
    <cellStyle name="40% - Accent3 10 3 5" xfId="7722" xr:uid="{396D350B-C6AE-4182-8487-A656C3DD7129}"/>
    <cellStyle name="40% - Accent3 10 4" xfId="1493" xr:uid="{174356A2-8552-456F-AFEA-DE004360ECAC}"/>
    <cellStyle name="40% - Accent3 10 4 2" xfId="3901" xr:uid="{43BC8502-4389-41B9-9696-D884B41F1F06}"/>
    <cellStyle name="40% - Accent3 10 4 3" xfId="6113" xr:uid="{1F0AE964-E7A9-42B4-B91A-86E071ADE0D8}"/>
    <cellStyle name="40% - Accent3 10 4 4" xfId="8284" xr:uid="{6A9E1947-C312-45AE-AF92-ED74F43CEBDC}"/>
    <cellStyle name="40% - Accent3 10 5" xfId="2833" xr:uid="{6CAB6F98-E86A-4497-9580-0900B3F9389B}"/>
    <cellStyle name="40% - Accent3 10 6" xfId="5046" xr:uid="{3D0DD89C-B2F2-440B-9DEA-23C9D7DE7912}"/>
    <cellStyle name="40% - Accent3 10 7" xfId="7217" xr:uid="{3C01C6BD-97AD-407B-AC1D-E90922562101}"/>
    <cellStyle name="40% - Accent3 11" xfId="436" xr:uid="{0483F648-1899-4A66-8846-249262150635}"/>
    <cellStyle name="40% - Accent3 11 2" xfId="691" xr:uid="{57FBA5DE-5C58-4FB8-82E3-7ABFFEC95602}"/>
    <cellStyle name="40% - Accent3 11 2 2" xfId="1198" xr:uid="{8093C7AB-6571-4BEA-BBED-53798570CAB1}"/>
    <cellStyle name="40% - Accent3 11 2 2 2" xfId="2266" xr:uid="{DF0203F2-922B-41CD-B861-0EF03C2561DC}"/>
    <cellStyle name="40% - Accent3 11 2 2 2 2" xfId="4674" xr:uid="{44D9080E-6E18-4EAF-BCAF-2227A7579425}"/>
    <cellStyle name="40% - Accent3 11 2 2 2 3" xfId="6886" xr:uid="{7E9FB52B-1B0C-40B0-B347-B080AD7503F6}"/>
    <cellStyle name="40% - Accent3 11 2 2 2 4" xfId="9057" xr:uid="{C3DD3F72-C968-4654-B5CC-E24CAF2F4EC7}"/>
    <cellStyle name="40% - Accent3 11 2 2 3" xfId="3607" xr:uid="{25DF4748-ACAC-483B-87CA-B489664F22C9}"/>
    <cellStyle name="40% - Accent3 11 2 2 4" xfId="5819" xr:uid="{39F74C06-4A11-4ED7-BE85-9EAE97D812EC}"/>
    <cellStyle name="40% - Accent3 11 2 2 5" xfId="7990" xr:uid="{C6A3B56D-C6E1-4FCD-80FD-B885723EE12F}"/>
    <cellStyle name="40% - Accent3 11 2 3" xfId="1761" xr:uid="{0CF9E5F1-90CA-41B7-8A54-752F8BCF06D5}"/>
    <cellStyle name="40% - Accent3 11 2 3 2" xfId="4169" xr:uid="{3DB45F65-3A9A-47FC-A43B-52102CFB5A6D}"/>
    <cellStyle name="40% - Accent3 11 2 3 3" xfId="6381" xr:uid="{E157070B-1045-4966-AF75-2801F87A03E4}"/>
    <cellStyle name="40% - Accent3 11 2 3 4" xfId="8552" xr:uid="{768B689C-B6A1-45C4-A1B7-40292AC0F31F}"/>
    <cellStyle name="40% - Accent3 11 2 4" xfId="3101" xr:uid="{6CE4F930-5C03-4121-9E2A-B4FE4EC2A95C}"/>
    <cellStyle name="40% - Accent3 11 2 5" xfId="5314" xr:uid="{CB9E7161-B33C-4B3A-9049-DF453CBAC392}"/>
    <cellStyle name="40% - Accent3 11 2 6" xfId="7485" xr:uid="{51F98E32-48D8-4585-BF67-C726FE1A4974}"/>
    <cellStyle name="40% - Accent3 11 3" xfId="945" xr:uid="{8D0702BA-2F47-4193-B7B4-E3FEC41E13BC}"/>
    <cellStyle name="40% - Accent3 11 3 2" xfId="2013" xr:uid="{C55C9E65-6B1D-454C-A602-F7E80C1DC6C8}"/>
    <cellStyle name="40% - Accent3 11 3 2 2" xfId="4421" xr:uid="{E6CCB6E4-FBCD-4FFB-AFDE-C2EA14933E14}"/>
    <cellStyle name="40% - Accent3 11 3 2 3" xfId="6633" xr:uid="{D6E4DAAD-EC88-4737-AF99-7B9A884FF400}"/>
    <cellStyle name="40% - Accent3 11 3 2 4" xfId="8804" xr:uid="{27626CF9-A6F8-407C-B1ED-E6F4DCF276A5}"/>
    <cellStyle name="40% - Accent3 11 3 3" xfId="3354" xr:uid="{43F320B8-7264-4092-A1E8-B2002342351D}"/>
    <cellStyle name="40% - Accent3 11 3 4" xfId="5566" xr:uid="{F19356B3-7D27-40AB-857F-4F6C972D09B0}"/>
    <cellStyle name="40% - Accent3 11 3 5" xfId="7737" xr:uid="{2BF11ACD-8937-4A14-B9D3-8A7AB0B16420}"/>
    <cellStyle name="40% - Accent3 11 4" xfId="1508" xr:uid="{B12386FB-A44A-4E74-8AE4-158CA2A0185C}"/>
    <cellStyle name="40% - Accent3 11 4 2" xfId="3916" xr:uid="{6F3BAC3D-A48B-4996-9C93-47AEEADB99DF}"/>
    <cellStyle name="40% - Accent3 11 4 3" xfId="6128" xr:uid="{31D6318D-8BF3-4BF6-9013-1538D5165D8A}"/>
    <cellStyle name="40% - Accent3 11 4 4" xfId="8299" xr:uid="{8EBF2C28-2F83-4070-A20B-8EF46A6A5E98}"/>
    <cellStyle name="40% - Accent3 11 5" xfId="2848" xr:uid="{2E11C0F8-6174-4D20-90F9-DD215B9FA51B}"/>
    <cellStyle name="40% - Accent3 11 6" xfId="5061" xr:uid="{C536EDEF-0AF5-44E0-AFC6-F379726A7A9C}"/>
    <cellStyle name="40% - Accent3 11 7" xfId="7232" xr:uid="{AA590B7A-910B-44DD-B6DC-248A7E342586}"/>
    <cellStyle name="40% - Accent3 12" xfId="451" xr:uid="{A1A2A25E-ADD6-48A5-89EA-9A35DBB8E281}"/>
    <cellStyle name="40% - Accent3 12 2" xfId="959" xr:uid="{8D64C489-0999-4263-B1A4-BB02666FE1A7}"/>
    <cellStyle name="40% - Accent3 12 2 2" xfId="2027" xr:uid="{AFC5E732-5A4A-4347-B0F3-2F91E317D643}"/>
    <cellStyle name="40% - Accent3 12 2 2 2" xfId="4435" xr:uid="{B54851D9-3E09-469B-AB01-6BA9975DEBE4}"/>
    <cellStyle name="40% - Accent3 12 2 2 3" xfId="6647" xr:uid="{7E492FE0-148F-412D-9084-31D38696179B}"/>
    <cellStyle name="40% - Accent3 12 2 2 4" xfId="8818" xr:uid="{E9975F84-7C33-4101-8E1A-DED87D8D322B}"/>
    <cellStyle name="40% - Accent3 12 2 3" xfId="3368" xr:uid="{09C543A6-FC7E-4F0F-8BFD-B3F29FDD4BB2}"/>
    <cellStyle name="40% - Accent3 12 2 4" xfId="5580" xr:uid="{4C42CCED-7EB7-45B3-ADF2-1414DD0215E9}"/>
    <cellStyle name="40% - Accent3 12 2 5" xfId="7751" xr:uid="{BCF64D8C-6B30-4C7B-8F52-8C5B8611CC2F}"/>
    <cellStyle name="40% - Accent3 12 3" xfId="1522" xr:uid="{FB0F572F-EE69-484B-833B-334B0D5A80BB}"/>
    <cellStyle name="40% - Accent3 12 3 2" xfId="3930" xr:uid="{6ABB0EE3-EEBE-4786-BF4A-00AE784CB60A}"/>
    <cellStyle name="40% - Accent3 12 3 3" xfId="6142" xr:uid="{E733C522-00F1-4E0A-8B3A-205E34D98BF0}"/>
    <cellStyle name="40% - Accent3 12 3 4" xfId="8313" xr:uid="{81C3AC1F-D69B-47AC-9CE2-43CFEBB6B37E}"/>
    <cellStyle name="40% - Accent3 12 4" xfId="2862" xr:uid="{77423848-CFB2-48FD-B4BF-02571FAF2503}"/>
    <cellStyle name="40% - Accent3 12 5" xfId="5075" xr:uid="{64FF5993-CAB7-4428-8CC1-826BD06BA13A}"/>
    <cellStyle name="40% - Accent3 12 6" xfId="7246" xr:uid="{2C50E63D-5726-405E-8ED4-DD91F104C289}"/>
    <cellStyle name="40% - Accent3 13" xfId="704" xr:uid="{5DD718AE-0A84-4BA6-981D-73D663255F97}"/>
    <cellStyle name="40% - Accent3 13 2" xfId="1774" xr:uid="{3D79DABE-8DFF-4C9E-AC07-993BC652FBB3}"/>
    <cellStyle name="40% - Accent3 13 2 2" xfId="4182" xr:uid="{0A87E093-B869-4D44-8C7F-A94D8396D52C}"/>
    <cellStyle name="40% - Accent3 13 2 3" xfId="6394" xr:uid="{805834EC-685D-4192-BAEF-97E9AB9350E6}"/>
    <cellStyle name="40% - Accent3 13 2 4" xfId="8565" xr:uid="{87E61B38-C6CB-4B12-91C5-C35D1B0CA4CF}"/>
    <cellStyle name="40% - Accent3 13 3" xfId="3114" xr:uid="{D3B11610-7CCF-4FFA-A5CC-C0707CFE06F8}"/>
    <cellStyle name="40% - Accent3 13 4" xfId="5327" xr:uid="{94A76CA8-B5D9-4E39-864D-3A03A898A0AE}"/>
    <cellStyle name="40% - Accent3 13 5" xfId="7498" xr:uid="{1D27D024-B667-4FE5-A40D-2F9C61E74465}"/>
    <cellStyle name="40% - Accent3 14" xfId="1212" xr:uid="{AD6C2665-4008-404C-BEC4-80AE6EED1F41}"/>
    <cellStyle name="40% - Accent3 14 2" xfId="2280" xr:uid="{7A707386-4064-4759-8298-24B7DD6AB34A}"/>
    <cellStyle name="40% - Accent3 14 2 2" xfId="4688" xr:uid="{F0B802AD-3F40-4BA6-923C-76342622E6A5}"/>
    <cellStyle name="40% - Accent3 14 2 3" xfId="6900" xr:uid="{A6F2D07D-11F9-4A32-9742-9F1747FF2222}"/>
    <cellStyle name="40% - Accent3 14 2 4" xfId="9071" xr:uid="{7CC19505-66F2-4F54-962C-F700533CA35E}"/>
    <cellStyle name="40% - Accent3 14 3" xfId="3621" xr:uid="{54FCB10C-F6B3-4310-A475-A2BCD030F826}"/>
    <cellStyle name="40% - Accent3 14 4" xfId="5833" xr:uid="{680DAA25-861F-4010-93C5-83C11D948821}"/>
    <cellStyle name="40% - Accent3 14 5" xfId="8004" xr:uid="{AAA615D3-5C34-40CE-9875-3E21394E9487}"/>
    <cellStyle name="40% - Accent3 15" xfId="1226" xr:uid="{82DF0AB8-EF08-4825-8225-86A20380BB9B}"/>
    <cellStyle name="40% - Accent3 15 2" xfId="2294" xr:uid="{7E195278-EF34-421B-9CB1-B98944B8503F}"/>
    <cellStyle name="40% - Accent3 15 2 2" xfId="4702" xr:uid="{41B57663-6346-493C-A24E-1D72A43CB54B}"/>
    <cellStyle name="40% - Accent3 15 2 3" xfId="6914" xr:uid="{DD0D78F5-46FA-413D-8097-257897CB3E3C}"/>
    <cellStyle name="40% - Accent3 15 2 4" xfId="9085" xr:uid="{9C877F4B-03E4-45A4-BADA-655F4C1F61A4}"/>
    <cellStyle name="40% - Accent3 15 3" xfId="3635" xr:uid="{B79CDAA6-7D38-412D-BC52-A2EFD84CA983}"/>
    <cellStyle name="40% - Accent3 15 4" xfId="5847" xr:uid="{5E0D3774-566D-4A9C-B3BD-3C1B14705B28}"/>
    <cellStyle name="40% - Accent3 15 5" xfId="8018" xr:uid="{61D2894F-7D0E-40B7-BDFA-20CABF61C99A}"/>
    <cellStyle name="40% - Accent3 16" xfId="1240" xr:uid="{037FE0C2-C7AB-40A8-80C0-5675A29C0353}"/>
    <cellStyle name="40% - Accent3 16 2" xfId="2308" xr:uid="{4296731D-6C79-4117-860B-860F8445357B}"/>
    <cellStyle name="40% - Accent3 16 2 2" xfId="4716" xr:uid="{7FD5EE51-5C4D-45E6-97E3-440B92F39780}"/>
    <cellStyle name="40% - Accent3 16 2 3" xfId="6928" xr:uid="{BB192925-E81E-4590-9326-E62D0EDBF969}"/>
    <cellStyle name="40% - Accent3 16 2 4" xfId="9099" xr:uid="{E4D5621D-003A-42A6-A039-ADC9C38D5042}"/>
    <cellStyle name="40% - Accent3 16 3" xfId="3649" xr:uid="{D3AD4726-438C-4BFA-BB0E-431C0338A395}"/>
    <cellStyle name="40% - Accent3 16 4" xfId="5861" xr:uid="{C1C95250-067B-48C1-B983-7E8E5E538C56}"/>
    <cellStyle name="40% - Accent3 16 5" xfId="8032" xr:uid="{A04039CB-B858-486F-BBDF-253D7049A970}"/>
    <cellStyle name="40% - Accent3 17" xfId="1254" xr:uid="{F55B453B-9000-45DE-AAAA-17F6146E8720}"/>
    <cellStyle name="40% - Accent3 17 2" xfId="2322" xr:uid="{2A79067B-C1FD-41A7-B869-922982566E8F}"/>
    <cellStyle name="40% - Accent3 17 2 2" xfId="4730" xr:uid="{9090DB9B-571A-4EB0-9113-1F4281A5B55C}"/>
    <cellStyle name="40% - Accent3 17 2 3" xfId="6942" xr:uid="{F326FCC0-9E71-497C-B939-2F70443F404C}"/>
    <cellStyle name="40% - Accent3 17 2 4" xfId="9113" xr:uid="{4188C660-97A1-407D-93B9-DA6C9AEAD679}"/>
    <cellStyle name="40% - Accent3 17 3" xfId="3663" xr:uid="{E018AA6C-718D-4C7A-9B1C-5ADD789E9AE4}"/>
    <cellStyle name="40% - Accent3 17 4" xfId="5875" xr:uid="{114C98FF-5F67-47E9-AC85-6EA7093AC901}"/>
    <cellStyle name="40% - Accent3 17 5" xfId="8046" xr:uid="{1596586F-DC95-440C-8D33-F7D54B5738B3}"/>
    <cellStyle name="40% - Accent3 18" xfId="1268" xr:uid="{3813E99C-FCDE-4F26-9467-E8F929E9912A}"/>
    <cellStyle name="40% - Accent3 18 2" xfId="3677" xr:uid="{9D41145D-89D2-4930-BAB9-17A47BF5D4E9}"/>
    <cellStyle name="40% - Accent3 18 3" xfId="5889" xr:uid="{D732AFE7-F8CB-47F5-8D07-F98075DA240A}"/>
    <cellStyle name="40% - Accent3 18 4" xfId="8060" xr:uid="{FC80AE63-577E-47E7-948B-AFA5106596D9}"/>
    <cellStyle name="40% - Accent3 19" xfId="2336" xr:uid="{5811F281-D602-4634-8B5C-12D63E224230}"/>
    <cellStyle name="40% - Accent3 19 2" xfId="4744" xr:uid="{19C46589-0081-44B5-B124-325CB0AB1D2A}"/>
    <cellStyle name="40% - Accent3 19 3" xfId="6956" xr:uid="{1407B0F2-748B-44FB-95AB-A959C9F837B6}"/>
    <cellStyle name="40% - Accent3 19 4" xfId="9127" xr:uid="{5E0B3322-3324-4196-B2A2-998CF1B571EB}"/>
    <cellStyle name="40% - Accent3 2" xfId="66" xr:uid="{C4B19B1A-3BBF-47CB-B0D1-BD86FF577BFD}"/>
    <cellStyle name="40% - Accent3 2 2" xfId="128" xr:uid="{8C11FE31-20C0-4E0E-AFC6-C0D6AD103DD2}"/>
    <cellStyle name="40% - Accent3 2 3" xfId="2384" xr:uid="{9480DFFD-6F71-4BE3-B340-F4468F78E1E0}"/>
    <cellStyle name="40% - Accent3 2 3 2" xfId="4781" xr:uid="{5D01D404-611F-43B1-8244-175B2E7EC992}"/>
    <cellStyle name="40% - Accent3 2 4" xfId="2533" xr:uid="{BA33DE7D-0598-4B43-BF20-98E4A2A874B3}"/>
    <cellStyle name="40% - Accent3 2 5" xfId="2376" xr:uid="{7A0B42BA-28F6-49CE-B6E1-275F7F39A5A6}"/>
    <cellStyle name="40% - Accent3 2 6" xfId="2624" xr:uid="{5DA331B1-6795-4085-9132-818ADBED3AB1}"/>
    <cellStyle name="40% - Accent3 20" xfId="2363" xr:uid="{55BA8C42-48A0-4580-B76C-C64895C8790B}"/>
    <cellStyle name="40% - Accent3 20 2" xfId="4767" xr:uid="{4C7C085F-684B-47FE-8299-34808857A2BE}"/>
    <cellStyle name="40% - Accent3 20 3" xfId="6970" xr:uid="{D620BDFE-4866-4460-AFAE-97C9D1CFBBBF}"/>
    <cellStyle name="40% - Accent3 20 4" xfId="9141" xr:uid="{E5DB9F22-E8E3-4EF9-A4E4-41029A55AFA2}"/>
    <cellStyle name="40% - Accent3 21" xfId="2597" xr:uid="{77E5CF58-CB39-4F5F-B1FD-04DC31D4F832}"/>
    <cellStyle name="40% - Accent3 22" xfId="4810" xr:uid="{5710675B-DA6E-4E0B-90A1-9CAB1BB26B47}"/>
    <cellStyle name="40% - Accent3 23" xfId="4824" xr:uid="{0D249BC9-7AA7-4A51-A372-F520E85D8B46}"/>
    <cellStyle name="40% - Accent3 24" xfId="6995" xr:uid="{FC4EABC1-E78A-408B-9968-BD7DBB3976B3}"/>
    <cellStyle name="40% - Accent3 3" xfId="220" xr:uid="{4462A1AB-0A72-4012-9B6F-147EED6D52BD}"/>
    <cellStyle name="40% - Accent3 3 2" xfId="335" xr:uid="{16B8D2CC-3B5A-440F-8E8C-6F829851DFAF}"/>
    <cellStyle name="40% - Accent3 3 2 2" xfId="591" xr:uid="{7C7E22C1-B97C-46E9-9187-384B78D1519A}"/>
    <cellStyle name="40% - Accent3 3 2 2 2" xfId="1098" xr:uid="{CBF62B3D-1BDB-4B69-89CD-0A1F626F434D}"/>
    <cellStyle name="40% - Accent3 3 2 2 2 2" xfId="2166" xr:uid="{52E3DF42-1F42-44DB-8A04-E4235A69A9D9}"/>
    <cellStyle name="40% - Accent3 3 2 2 2 2 2" xfId="4574" xr:uid="{14CCF36A-BEA5-4824-B96E-DF2B04BD54C6}"/>
    <cellStyle name="40% - Accent3 3 2 2 2 2 3" xfId="6786" xr:uid="{D2E4131C-1E32-4BE3-879C-FF8D29FDBE61}"/>
    <cellStyle name="40% - Accent3 3 2 2 2 2 4" xfId="8957" xr:uid="{DD931C8C-571C-4DC3-B253-62FD1C8A1FCC}"/>
    <cellStyle name="40% - Accent3 3 2 2 2 3" xfId="3507" xr:uid="{FFF382D8-1D6D-4BDF-BDE2-0AA7946C2EC7}"/>
    <cellStyle name="40% - Accent3 3 2 2 2 4" xfId="5719" xr:uid="{FB963E09-7F71-40B9-A110-32A89D774230}"/>
    <cellStyle name="40% - Accent3 3 2 2 2 5" xfId="7890" xr:uid="{5B664D9C-8975-4C44-AB86-E201E64CAA3F}"/>
    <cellStyle name="40% - Accent3 3 2 2 3" xfId="1661" xr:uid="{2D57FA5D-5416-4BD0-8810-F1E7C8DCE62B}"/>
    <cellStyle name="40% - Accent3 3 2 2 3 2" xfId="4069" xr:uid="{8DE53827-B943-48D5-971D-EF054196D1A1}"/>
    <cellStyle name="40% - Accent3 3 2 2 3 3" xfId="6281" xr:uid="{315D948D-DCE0-4109-AFE2-9B3ED12AAB0A}"/>
    <cellStyle name="40% - Accent3 3 2 2 3 4" xfId="8452" xr:uid="{F77C06F1-BAFD-424D-BCC9-8F329FF5DEB0}"/>
    <cellStyle name="40% - Accent3 3 2 2 4" xfId="3001" xr:uid="{B2213D2C-129B-4C62-B1E1-C7E417476155}"/>
    <cellStyle name="40% - Accent3 3 2 2 5" xfId="5214" xr:uid="{A799EDBE-ED20-4E20-90C1-405E71177F38}"/>
    <cellStyle name="40% - Accent3 3 2 2 6" xfId="7385" xr:uid="{FD1AF216-C0E7-48C0-85F7-A1A9555323EB}"/>
    <cellStyle name="40% - Accent3 3 2 3" xfId="844" xr:uid="{A634690C-8483-438F-829B-75D264314326}"/>
    <cellStyle name="40% - Accent3 3 2 3 2" xfId="1913" xr:uid="{36D877EF-9BC8-4975-9D1B-66D287BF3EE7}"/>
    <cellStyle name="40% - Accent3 3 2 3 2 2" xfId="4321" xr:uid="{627DDD92-8B55-4DC6-85CF-AB0D43E41CF9}"/>
    <cellStyle name="40% - Accent3 3 2 3 2 3" xfId="6533" xr:uid="{9F0AB914-DFF1-4BDE-BF02-74C01971192B}"/>
    <cellStyle name="40% - Accent3 3 2 3 2 4" xfId="8704" xr:uid="{60711562-CD47-41F7-BEF1-5187F414D3EE}"/>
    <cellStyle name="40% - Accent3 3 2 3 3" xfId="3253" xr:uid="{B553327C-B3FA-4DE3-A512-E477D0991FA6}"/>
    <cellStyle name="40% - Accent3 3 2 3 4" xfId="5466" xr:uid="{3568B08F-F465-4DD5-A6A4-83E260025C4A}"/>
    <cellStyle name="40% - Accent3 3 2 3 5" xfId="7637" xr:uid="{E77C4A10-BAF2-4450-9A43-53D5C6E04341}"/>
    <cellStyle name="40% - Accent3 3 2 4" xfId="1408" xr:uid="{463EA1F0-7B66-48CE-B538-36C5C90E6BE4}"/>
    <cellStyle name="40% - Accent3 3 2 4 2" xfId="3816" xr:uid="{749B3AD6-691C-4381-AF94-FBCB1C944C7B}"/>
    <cellStyle name="40% - Accent3 3 2 4 3" xfId="6028" xr:uid="{7F28B83C-D807-4E42-8ECD-A706293D5D35}"/>
    <cellStyle name="40% - Accent3 3 2 4 4" xfId="8199" xr:uid="{E39994B9-FB45-449D-93CD-1A716EA05E71}"/>
    <cellStyle name="40% - Accent3 3 2 5" xfId="2748" xr:uid="{9EA8361D-ECF7-49C4-A887-1C1A8F160106}"/>
    <cellStyle name="40% - Accent3 3 2 6" xfId="4961" xr:uid="{E315A710-7B7A-419B-A6E6-F43C371C94A0}"/>
    <cellStyle name="40% - Accent3 3 2 7" xfId="7132" xr:uid="{4C473875-D653-4C5D-9651-8C4628C58EB1}"/>
    <cellStyle name="40% - Accent3 3 3" xfId="479" xr:uid="{BB38A941-F0DA-4805-B2E9-BED8188E365F}"/>
    <cellStyle name="40% - Accent3 3 3 2" xfId="986" xr:uid="{D2A304B9-F9E9-4002-BA79-8FDDA62B13A5}"/>
    <cellStyle name="40% - Accent3 3 3 2 2" xfId="2054" xr:uid="{C5360594-2988-4E1A-8436-9620B18FE172}"/>
    <cellStyle name="40% - Accent3 3 3 2 2 2" xfId="4462" xr:uid="{E80CAF76-50A4-4095-AEB4-1C1914662422}"/>
    <cellStyle name="40% - Accent3 3 3 2 2 3" xfId="6674" xr:uid="{69BC9682-BDAC-428E-A583-EDF4B9AA2F19}"/>
    <cellStyle name="40% - Accent3 3 3 2 2 4" xfId="8845" xr:uid="{FC29EB99-2317-4F29-97E3-1D8DB8305F84}"/>
    <cellStyle name="40% - Accent3 3 3 2 3" xfId="3395" xr:uid="{6D096416-D860-4C6C-AA2A-B5D5D2EE86DE}"/>
    <cellStyle name="40% - Accent3 3 3 2 4" xfId="5607" xr:uid="{AA26C218-6309-4927-AA24-FC07B2C5564F}"/>
    <cellStyle name="40% - Accent3 3 3 2 5" xfId="7778" xr:uid="{A5F6511F-2CC5-4674-B6EA-8462D902AA92}"/>
    <cellStyle name="40% - Accent3 3 3 3" xfId="1549" xr:uid="{94004D93-3BAD-4A9F-A755-70216E6507C3}"/>
    <cellStyle name="40% - Accent3 3 3 3 2" xfId="3957" xr:uid="{BAAAFDED-3B8F-481D-919B-4CA08A4722E9}"/>
    <cellStyle name="40% - Accent3 3 3 3 3" xfId="6169" xr:uid="{EDE4562E-5FB7-4061-BE44-51CCE1EC6C76}"/>
    <cellStyle name="40% - Accent3 3 3 3 4" xfId="8340" xr:uid="{AA390315-DD24-46CC-AE5E-E87E9EA89E51}"/>
    <cellStyle name="40% - Accent3 3 3 4" xfId="2889" xr:uid="{CA6DCAE5-3214-47B1-AADE-F511CBF94F5C}"/>
    <cellStyle name="40% - Accent3 3 3 5" xfId="5102" xr:uid="{4B1ACF52-D154-499C-8504-B69723A510AC}"/>
    <cellStyle name="40% - Accent3 3 3 6" xfId="7273" xr:uid="{575D388B-9E9C-4E5E-B0C3-766618B78536}"/>
    <cellStyle name="40% - Accent3 3 4" xfId="732" xr:uid="{442C0A9B-2D69-41AC-A353-FBB314ADC1AF}"/>
    <cellStyle name="40% - Accent3 3 4 2" xfId="1801" xr:uid="{1B2BDC36-3A8D-4816-B08F-444F609B60B0}"/>
    <cellStyle name="40% - Accent3 3 4 2 2" xfId="4209" xr:uid="{3F270034-F2EE-4F70-B90D-559EBC28BD60}"/>
    <cellStyle name="40% - Accent3 3 4 2 3" xfId="6421" xr:uid="{C56E0C96-AD77-44A0-9D85-FB46A2749D62}"/>
    <cellStyle name="40% - Accent3 3 4 2 4" xfId="8592" xr:uid="{88D5C705-99E5-4F63-A63B-06E55A721BCC}"/>
    <cellStyle name="40% - Accent3 3 4 3" xfId="3141" xr:uid="{8D87C043-A68A-46AB-8017-D12AC36B5C86}"/>
    <cellStyle name="40% - Accent3 3 4 4" xfId="5354" xr:uid="{0711EEC7-9C7A-44F4-865E-787FDFCC0A70}"/>
    <cellStyle name="40% - Accent3 3 4 5" xfId="7525" xr:uid="{0653F919-AF68-46B2-A55D-3487BE4B6A56}"/>
    <cellStyle name="40% - Accent3 3 5" xfId="1296" xr:uid="{738AB363-373D-4B11-833C-81FCE475C9DF}"/>
    <cellStyle name="40% - Accent3 3 5 2" xfId="3704" xr:uid="{7D192F3A-A9A1-47A8-81AF-541F0771655A}"/>
    <cellStyle name="40% - Accent3 3 5 3" xfId="5916" xr:uid="{65F3F331-219F-4FB5-88AB-C54EFB128EDE}"/>
    <cellStyle name="40% - Accent3 3 5 4" xfId="8087" xr:uid="{CAA12205-01FC-4DA7-993C-67BE3F7B35FD}"/>
    <cellStyle name="40% - Accent3 3 6" xfId="2638" xr:uid="{68136B33-3FA8-48B8-BE77-5E3A808E0CD8}"/>
    <cellStyle name="40% - Accent3 3 7" xfId="4852" xr:uid="{DE04F6CB-B1C3-4547-9BA0-017000733AD8}"/>
    <cellStyle name="40% - Accent3 3 8" xfId="7023" xr:uid="{34DB04D2-1147-4455-AE36-2851DB19D68B}"/>
    <cellStyle name="40% - Accent3 4" xfId="235" xr:uid="{114D33CC-4D33-43B8-A042-09C4791948B8}"/>
    <cellStyle name="40% - Accent3 4 2" xfId="350" xr:uid="{A9731FF5-9E3B-4907-9E05-88160E839497}"/>
    <cellStyle name="40% - Accent3 4 2 2" xfId="606" xr:uid="{5F957737-7353-4FBA-B005-BDAE6092EAD7}"/>
    <cellStyle name="40% - Accent3 4 2 2 2" xfId="1113" xr:uid="{8CFDD0E2-39DB-471A-8BC3-885ED382D617}"/>
    <cellStyle name="40% - Accent3 4 2 2 2 2" xfId="2181" xr:uid="{4DA0AE70-FD5B-4E3A-B67E-ACCEC3D366C5}"/>
    <cellStyle name="40% - Accent3 4 2 2 2 2 2" xfId="4589" xr:uid="{6DAC03C3-784E-429E-B4AB-80C2CA99EE67}"/>
    <cellStyle name="40% - Accent3 4 2 2 2 2 3" xfId="6801" xr:uid="{7D3DDFDF-77AD-4A88-8930-68B7BA56C921}"/>
    <cellStyle name="40% - Accent3 4 2 2 2 2 4" xfId="8972" xr:uid="{E9DB0785-2856-4972-8166-3BE982C29928}"/>
    <cellStyle name="40% - Accent3 4 2 2 2 3" xfId="3522" xr:uid="{72AA85DB-D342-48E0-8ACE-326497597030}"/>
    <cellStyle name="40% - Accent3 4 2 2 2 4" xfId="5734" xr:uid="{E0672CDD-30AF-49B8-ADDC-F8DC9F40ECA1}"/>
    <cellStyle name="40% - Accent3 4 2 2 2 5" xfId="7905" xr:uid="{44B53E17-AA24-474A-A470-F6CFD8C21771}"/>
    <cellStyle name="40% - Accent3 4 2 2 3" xfId="1676" xr:uid="{8A0E32D7-D7B2-4206-B025-543BF3A3DB2F}"/>
    <cellStyle name="40% - Accent3 4 2 2 3 2" xfId="4084" xr:uid="{A6E24973-422B-4EB5-B80B-7C87FA318F2B}"/>
    <cellStyle name="40% - Accent3 4 2 2 3 3" xfId="6296" xr:uid="{F04C6751-1918-48BE-B422-80FC396C52B5}"/>
    <cellStyle name="40% - Accent3 4 2 2 3 4" xfId="8467" xr:uid="{7DEFA12B-6B70-44A9-ADDE-6E06C8D07A78}"/>
    <cellStyle name="40% - Accent3 4 2 2 4" xfId="3016" xr:uid="{97DD062F-94C8-4564-8DF8-AE6B8D3F0605}"/>
    <cellStyle name="40% - Accent3 4 2 2 5" xfId="5229" xr:uid="{0FFA566C-DE95-4570-AB3D-7763EA487188}"/>
    <cellStyle name="40% - Accent3 4 2 2 6" xfId="7400" xr:uid="{4FE09BCB-8629-4F1D-ABFC-5545489F7E8D}"/>
    <cellStyle name="40% - Accent3 4 2 3" xfId="859" xr:uid="{2C335BE0-CA73-4AD5-9325-E47AC5FED8E9}"/>
    <cellStyle name="40% - Accent3 4 2 3 2" xfId="1928" xr:uid="{F3A17017-349B-4248-9DAD-07834BE885F3}"/>
    <cellStyle name="40% - Accent3 4 2 3 2 2" xfId="4336" xr:uid="{3186961B-D08A-4319-99D6-971760367349}"/>
    <cellStyle name="40% - Accent3 4 2 3 2 3" xfId="6548" xr:uid="{1DBDCDEB-FA74-4B33-BDFC-7877545FB4D4}"/>
    <cellStyle name="40% - Accent3 4 2 3 2 4" xfId="8719" xr:uid="{2DCD0303-9921-4604-BAE2-396444128F1D}"/>
    <cellStyle name="40% - Accent3 4 2 3 3" xfId="3268" xr:uid="{26D9B802-5661-416D-8BF8-10F822AFB33A}"/>
    <cellStyle name="40% - Accent3 4 2 3 4" xfId="5481" xr:uid="{C244F618-0AFA-445E-8FA6-06EECA613A28}"/>
    <cellStyle name="40% - Accent3 4 2 3 5" xfId="7652" xr:uid="{EFE8E8F1-931D-4CD0-BCA2-7B0158EB771A}"/>
    <cellStyle name="40% - Accent3 4 2 4" xfId="1423" xr:uid="{75424604-689B-4617-B52B-451B01F932A1}"/>
    <cellStyle name="40% - Accent3 4 2 4 2" xfId="3831" xr:uid="{32389217-9D5B-4139-96F2-4A86FA0C86B1}"/>
    <cellStyle name="40% - Accent3 4 2 4 3" xfId="6043" xr:uid="{594681EC-F41F-4708-B991-4C4FF6C27C32}"/>
    <cellStyle name="40% - Accent3 4 2 4 4" xfId="8214" xr:uid="{2F82F795-0A69-4C36-97C7-0909C65127AE}"/>
    <cellStyle name="40% - Accent3 4 2 5" xfId="2763" xr:uid="{B5641F2B-B858-4FE4-977A-195E0A99216A}"/>
    <cellStyle name="40% - Accent3 4 2 6" xfId="4976" xr:uid="{D6E1ED5A-FF9C-4C33-9665-FE45F28D5465}"/>
    <cellStyle name="40% - Accent3 4 2 7" xfId="7147" xr:uid="{233E8357-A7B0-45B5-ACD2-C9C9AEE41513}"/>
    <cellStyle name="40% - Accent3 4 3" xfId="494" xr:uid="{3F1B7E5F-A866-40EE-9460-A5E4F0C1915C}"/>
    <cellStyle name="40% - Accent3 4 3 2" xfId="1001" xr:uid="{0AF61521-F97C-4A20-970A-D5E81C7F0714}"/>
    <cellStyle name="40% - Accent3 4 3 2 2" xfId="2069" xr:uid="{CB2A0FA9-729C-46D8-A9A2-51AA3A649460}"/>
    <cellStyle name="40% - Accent3 4 3 2 2 2" xfId="4477" xr:uid="{217049E7-ABF4-4443-8AD7-3DAC6EA83665}"/>
    <cellStyle name="40% - Accent3 4 3 2 2 3" xfId="6689" xr:uid="{4DF22DDB-373C-4233-A082-7094C25C1B06}"/>
    <cellStyle name="40% - Accent3 4 3 2 2 4" xfId="8860" xr:uid="{3D449383-78F7-4B7D-A5B9-A8D2034AC8DB}"/>
    <cellStyle name="40% - Accent3 4 3 2 3" xfId="3410" xr:uid="{FFAFE6BF-D770-4707-B45D-D2E6330C0EA8}"/>
    <cellStyle name="40% - Accent3 4 3 2 4" xfId="5622" xr:uid="{88406EB4-D772-490E-B8F7-9F53E27A6315}"/>
    <cellStyle name="40% - Accent3 4 3 2 5" xfId="7793" xr:uid="{B8B00A72-92C5-4FA2-9724-D577CA1B823B}"/>
    <cellStyle name="40% - Accent3 4 3 3" xfId="1564" xr:uid="{A9DD26CF-1F34-49B1-B913-A8B427AF2697}"/>
    <cellStyle name="40% - Accent3 4 3 3 2" xfId="3972" xr:uid="{5A33DFF3-C737-40B4-8999-31C3797EF043}"/>
    <cellStyle name="40% - Accent3 4 3 3 3" xfId="6184" xr:uid="{1A09CF02-CEAF-4E35-9F37-0EDA0018A769}"/>
    <cellStyle name="40% - Accent3 4 3 3 4" xfId="8355" xr:uid="{B54783D7-5CED-41B1-8401-F66B253D5DCE}"/>
    <cellStyle name="40% - Accent3 4 3 4" xfId="2904" xr:uid="{D653F272-A763-43B4-BFB6-CCC9BBE7EB72}"/>
    <cellStyle name="40% - Accent3 4 3 5" xfId="5117" xr:uid="{EA95B4C1-238D-4626-9025-0D28670778E7}"/>
    <cellStyle name="40% - Accent3 4 3 6" xfId="7288" xr:uid="{13929472-9839-4781-B374-7C7915435CFB}"/>
    <cellStyle name="40% - Accent3 4 4" xfId="747" xr:uid="{EBBECA69-F709-4483-AAD0-1B7AC8DB47E5}"/>
    <cellStyle name="40% - Accent3 4 4 2" xfId="1816" xr:uid="{BD806D29-B5EE-4B9C-B322-8238DAE7A58E}"/>
    <cellStyle name="40% - Accent3 4 4 2 2" xfId="4224" xr:uid="{C53B35AC-3A56-464D-8811-AA8CC3172173}"/>
    <cellStyle name="40% - Accent3 4 4 2 3" xfId="6436" xr:uid="{FDEBD644-6ADB-4D92-B807-BAC57406174F}"/>
    <cellStyle name="40% - Accent3 4 4 2 4" xfId="8607" xr:uid="{1B1ECB42-0875-4AFA-B8B3-4948A5B99207}"/>
    <cellStyle name="40% - Accent3 4 4 3" xfId="3156" xr:uid="{7FB8D4E5-8098-451E-8087-4FB0723C1F3C}"/>
    <cellStyle name="40% - Accent3 4 4 4" xfId="5369" xr:uid="{BF4D9364-86D1-429B-9F3A-F40D065C86CE}"/>
    <cellStyle name="40% - Accent3 4 4 5" xfId="7540" xr:uid="{1100996A-8FC7-4962-A605-6AED7A0D2EC1}"/>
    <cellStyle name="40% - Accent3 4 5" xfId="1311" xr:uid="{4FBD5530-26EF-4D73-AC79-5A293145FB5C}"/>
    <cellStyle name="40% - Accent3 4 5 2" xfId="3719" xr:uid="{AB08130A-EEDF-4BCD-A136-520E3C82DCF8}"/>
    <cellStyle name="40% - Accent3 4 5 3" xfId="5931" xr:uid="{71435C8D-FAEB-43CD-A1D5-70B2629B250D}"/>
    <cellStyle name="40% - Accent3 4 5 4" xfId="8102" xr:uid="{98D0CFE0-4298-4619-AF83-2252E7B19176}"/>
    <cellStyle name="40% - Accent3 4 6" xfId="2653" xr:uid="{7C67C402-734A-4AC9-861F-3847711C5CC6}"/>
    <cellStyle name="40% - Accent3 4 7" xfId="4867" xr:uid="{5800490F-9904-4D81-AEC6-8EA4D75E97DD}"/>
    <cellStyle name="40% - Accent3 4 8" xfId="7038" xr:uid="{FBEB3EE2-BCC3-4A72-8D33-BE1645BA8A68}"/>
    <cellStyle name="40% - Accent3 5" xfId="249" xr:uid="{EA593F94-BB68-44D1-8A63-1E87C3A4BCBE}"/>
    <cellStyle name="40% - Accent3 5 2" xfId="364" xr:uid="{2AFFE5CC-2F66-4F81-9EBB-77D2012F4C4A}"/>
    <cellStyle name="40% - Accent3 5 2 2" xfId="620" xr:uid="{B805F15F-9AF5-4206-A999-F25D8C1CE582}"/>
    <cellStyle name="40% - Accent3 5 2 2 2" xfId="1127" xr:uid="{43738A67-085A-4F8C-BF47-9BE33FC354DE}"/>
    <cellStyle name="40% - Accent3 5 2 2 2 2" xfId="2195" xr:uid="{8EFA1980-EF5F-465A-B5F5-E4371B82A13D}"/>
    <cellStyle name="40% - Accent3 5 2 2 2 2 2" xfId="4603" xr:uid="{51129FB8-B290-42B7-A5B7-EFA6AC40AB04}"/>
    <cellStyle name="40% - Accent3 5 2 2 2 2 3" xfId="6815" xr:uid="{33BB04BE-9A3F-4685-A54C-C47FF946AB59}"/>
    <cellStyle name="40% - Accent3 5 2 2 2 2 4" xfId="8986" xr:uid="{5A784E8D-5C71-4FB6-9762-68F38CA97137}"/>
    <cellStyle name="40% - Accent3 5 2 2 2 3" xfId="3536" xr:uid="{5817A1B0-3D7A-4AE2-9B97-09C1CC880297}"/>
    <cellStyle name="40% - Accent3 5 2 2 2 4" xfId="5748" xr:uid="{D2D966BA-96A9-4B75-AAA1-AB8C2510E54E}"/>
    <cellStyle name="40% - Accent3 5 2 2 2 5" xfId="7919" xr:uid="{0B92D4C4-16A5-4988-B45E-3F345739FF94}"/>
    <cellStyle name="40% - Accent3 5 2 2 3" xfId="1690" xr:uid="{E5F265B9-D788-43AE-B0AE-F56859A9EA2D}"/>
    <cellStyle name="40% - Accent3 5 2 2 3 2" xfId="4098" xr:uid="{4506B0C8-6FB7-4261-9B2D-8A150B67C7A9}"/>
    <cellStyle name="40% - Accent3 5 2 2 3 3" xfId="6310" xr:uid="{2ACD013D-0631-4E59-A440-FF822B17F033}"/>
    <cellStyle name="40% - Accent3 5 2 2 3 4" xfId="8481" xr:uid="{742F22FD-2C96-4BEC-AACE-47886DB714A1}"/>
    <cellStyle name="40% - Accent3 5 2 2 4" xfId="3030" xr:uid="{382D1A1D-D907-421F-B3FC-41F87A67017A}"/>
    <cellStyle name="40% - Accent3 5 2 2 5" xfId="5243" xr:uid="{91EDDF12-F587-4132-B557-45B62FDDB17A}"/>
    <cellStyle name="40% - Accent3 5 2 2 6" xfId="7414" xr:uid="{764F915B-E94C-4F15-A88A-E16C7BBC4802}"/>
    <cellStyle name="40% - Accent3 5 2 3" xfId="873" xr:uid="{DDC84BFA-8570-4FC6-A941-FDCF482AC283}"/>
    <cellStyle name="40% - Accent3 5 2 3 2" xfId="1942" xr:uid="{71E460EE-8A37-401A-8E71-9D39001DDAB8}"/>
    <cellStyle name="40% - Accent3 5 2 3 2 2" xfId="4350" xr:uid="{162825B5-A23A-4D8A-A982-B63847B4E91D}"/>
    <cellStyle name="40% - Accent3 5 2 3 2 3" xfId="6562" xr:uid="{6CACA705-3C61-4373-BE4E-8F1AAFB6B096}"/>
    <cellStyle name="40% - Accent3 5 2 3 2 4" xfId="8733" xr:uid="{7AAF9BEF-D603-4E89-BDD9-6633D1109740}"/>
    <cellStyle name="40% - Accent3 5 2 3 3" xfId="3282" xr:uid="{9899EF9E-5FEB-46B3-BEA0-BC1B68546D56}"/>
    <cellStyle name="40% - Accent3 5 2 3 4" xfId="5495" xr:uid="{C7EB2B94-8DEA-463F-A37C-B1AF2833BAED}"/>
    <cellStyle name="40% - Accent3 5 2 3 5" xfId="7666" xr:uid="{0A23B9CE-2843-4EFD-85A8-1D9E234A12E9}"/>
    <cellStyle name="40% - Accent3 5 2 4" xfId="1437" xr:uid="{62F4CA50-8BBA-40C8-B128-34C70E545FD0}"/>
    <cellStyle name="40% - Accent3 5 2 4 2" xfId="3845" xr:uid="{51DC200A-3952-4778-8516-DBD89B422FF1}"/>
    <cellStyle name="40% - Accent3 5 2 4 3" xfId="6057" xr:uid="{897A1E1C-051E-41F0-8575-9A83ECD2EF56}"/>
    <cellStyle name="40% - Accent3 5 2 4 4" xfId="8228" xr:uid="{C3B55593-4163-42C7-B232-6189D343EBFA}"/>
    <cellStyle name="40% - Accent3 5 2 5" xfId="2777" xr:uid="{EBA44A46-3A5D-47CC-887E-52A389B4D92B}"/>
    <cellStyle name="40% - Accent3 5 2 6" xfId="4990" xr:uid="{543C015B-209E-42B6-9266-15DB3D0EFFF2}"/>
    <cellStyle name="40% - Accent3 5 2 7" xfId="7161" xr:uid="{3426C19A-0C79-4EEA-A9CB-DA23AF4104DE}"/>
    <cellStyle name="40% - Accent3 5 3" xfId="508" xr:uid="{5E8AB2DE-036B-4A6A-BDF9-4096A20D32C6}"/>
    <cellStyle name="40% - Accent3 5 3 2" xfId="1015" xr:uid="{F4A55E7C-ADAC-43CA-9475-35044AFA0886}"/>
    <cellStyle name="40% - Accent3 5 3 2 2" xfId="2083" xr:uid="{609BB2A4-73A6-463F-9329-066EB7BCB9C6}"/>
    <cellStyle name="40% - Accent3 5 3 2 2 2" xfId="4491" xr:uid="{9106A72D-381D-4ACA-9DE6-901C3B86C419}"/>
    <cellStyle name="40% - Accent3 5 3 2 2 3" xfId="6703" xr:uid="{963A03EE-36B1-48B5-824C-3174378A77B1}"/>
    <cellStyle name="40% - Accent3 5 3 2 2 4" xfId="8874" xr:uid="{3DB04998-1D42-4952-B38A-6780B428D30B}"/>
    <cellStyle name="40% - Accent3 5 3 2 3" xfId="3424" xr:uid="{20C243C3-3BCA-4D04-8575-BFE8095A5F83}"/>
    <cellStyle name="40% - Accent3 5 3 2 4" xfId="5636" xr:uid="{F678A562-6930-4C65-AB2A-54414C3B6E53}"/>
    <cellStyle name="40% - Accent3 5 3 2 5" xfId="7807" xr:uid="{5C394FD6-1266-4B0B-8052-74AB703B0081}"/>
    <cellStyle name="40% - Accent3 5 3 3" xfId="1578" xr:uid="{1A5E444B-582F-4CF1-8BA0-3F68E485A1DD}"/>
    <cellStyle name="40% - Accent3 5 3 3 2" xfId="3986" xr:uid="{AA94DB8F-4263-4293-8EA7-F844CE67E326}"/>
    <cellStyle name="40% - Accent3 5 3 3 3" xfId="6198" xr:uid="{1A3F54CA-53AC-4F26-94C3-1EE295A19AF3}"/>
    <cellStyle name="40% - Accent3 5 3 3 4" xfId="8369" xr:uid="{B1066E1D-E5D6-428B-82A3-1C1A863B9087}"/>
    <cellStyle name="40% - Accent3 5 3 4" xfId="2918" xr:uid="{E9752610-0E6F-4481-ABD6-49BCBDF67F07}"/>
    <cellStyle name="40% - Accent3 5 3 5" xfId="5131" xr:uid="{DDF73677-7E27-4BA9-B86F-1E370614EB41}"/>
    <cellStyle name="40% - Accent3 5 3 6" xfId="7302" xr:uid="{774A0E61-576B-4782-8229-1EFC6E470713}"/>
    <cellStyle name="40% - Accent3 5 4" xfId="761" xr:uid="{0386B677-07B7-4A13-B777-DA847BE8DFC9}"/>
    <cellStyle name="40% - Accent3 5 4 2" xfId="1830" xr:uid="{FD8E91BB-3158-4E89-B13D-BF1732DE1EE9}"/>
    <cellStyle name="40% - Accent3 5 4 2 2" xfId="4238" xr:uid="{8BCE06B4-DE95-427A-8A89-6EC4BB779DDE}"/>
    <cellStyle name="40% - Accent3 5 4 2 3" xfId="6450" xr:uid="{D8DEA293-7F06-4CC8-92BE-0F1C5DEC73F5}"/>
    <cellStyle name="40% - Accent3 5 4 2 4" xfId="8621" xr:uid="{95A70599-A92A-4BC9-BA6F-78DCBCC73EF8}"/>
    <cellStyle name="40% - Accent3 5 4 3" xfId="3170" xr:uid="{CF3FD378-157F-4EB3-B130-F5CF602748EE}"/>
    <cellStyle name="40% - Accent3 5 4 4" xfId="5383" xr:uid="{B17F5318-C169-4C58-BAB8-63CC9240306B}"/>
    <cellStyle name="40% - Accent3 5 4 5" xfId="7554" xr:uid="{89721E53-53B6-4E31-87A6-91618842AFC6}"/>
    <cellStyle name="40% - Accent3 5 5" xfId="1325" xr:uid="{64DDF619-A39E-4E75-B2DC-F351ECDCE8B2}"/>
    <cellStyle name="40% - Accent3 5 5 2" xfId="3733" xr:uid="{B6B078DD-E1B9-4A49-B6CB-59215845EB18}"/>
    <cellStyle name="40% - Accent3 5 5 3" xfId="5945" xr:uid="{531D0A9C-22BA-46F7-A513-F4BB35382404}"/>
    <cellStyle name="40% - Accent3 5 5 4" xfId="8116" xr:uid="{3A294859-B3C6-423E-A0B2-D819B7E338E9}"/>
    <cellStyle name="40% - Accent3 5 6" xfId="2667" xr:uid="{228CFECE-2532-4B6F-9C97-9A043823B54D}"/>
    <cellStyle name="40% - Accent3 5 7" xfId="4881" xr:uid="{A86D2880-AD30-4AEA-8487-95421B9BCA10}"/>
    <cellStyle name="40% - Accent3 5 8" xfId="7052" xr:uid="{1EB759CF-1CFF-42DC-8A81-79AE5B9090D0}"/>
    <cellStyle name="40% - Accent3 6" xfId="263" xr:uid="{840835CA-D2C5-4DB9-990B-C07FBE8E4FC4}"/>
    <cellStyle name="40% - Accent3 6 2" xfId="378" xr:uid="{6DC93F58-4D41-4000-B53C-28C138C52AF6}"/>
    <cellStyle name="40% - Accent3 6 2 2" xfId="634" xr:uid="{AC29995B-3040-4D28-89D3-7279D07E3C9A}"/>
    <cellStyle name="40% - Accent3 6 2 2 2" xfId="1141" xr:uid="{2130486C-8E57-4E81-89DE-879767F40B4A}"/>
    <cellStyle name="40% - Accent3 6 2 2 2 2" xfId="2209" xr:uid="{1C85C930-24A2-4CED-9177-7D7407415B31}"/>
    <cellStyle name="40% - Accent3 6 2 2 2 2 2" xfId="4617" xr:uid="{D3A85052-CAAB-42B4-AEA5-DF26A01ECEA8}"/>
    <cellStyle name="40% - Accent3 6 2 2 2 2 3" xfId="6829" xr:uid="{AB6E0E05-EACF-4A5D-BBE4-CA16BCC1D95B}"/>
    <cellStyle name="40% - Accent3 6 2 2 2 2 4" xfId="9000" xr:uid="{6502EC71-BE3B-4E03-A729-91FA1B401E62}"/>
    <cellStyle name="40% - Accent3 6 2 2 2 3" xfId="3550" xr:uid="{0048BB22-0010-4B4D-B4AC-29F400D6C7B0}"/>
    <cellStyle name="40% - Accent3 6 2 2 2 4" xfId="5762" xr:uid="{810B7C85-8AFA-4F16-8759-DC37EB0132F1}"/>
    <cellStyle name="40% - Accent3 6 2 2 2 5" xfId="7933" xr:uid="{BF9B421B-0C82-448E-B3E5-C9EB9A8C2DFC}"/>
    <cellStyle name="40% - Accent3 6 2 2 3" xfId="1704" xr:uid="{686C7BBB-15E3-4750-B21B-0F9FADE4428A}"/>
    <cellStyle name="40% - Accent3 6 2 2 3 2" xfId="4112" xr:uid="{FB4E74A2-7B76-42B2-9509-5AD2DC9FC67F}"/>
    <cellStyle name="40% - Accent3 6 2 2 3 3" xfId="6324" xr:uid="{294C4B04-7BD9-45FB-9BDD-88C9638EC82D}"/>
    <cellStyle name="40% - Accent3 6 2 2 3 4" xfId="8495" xr:uid="{AD72A525-F42C-4591-BCF4-8487AF777145}"/>
    <cellStyle name="40% - Accent3 6 2 2 4" xfId="3044" xr:uid="{AEAA470E-5C6A-4A12-9F37-D441CC6F65C1}"/>
    <cellStyle name="40% - Accent3 6 2 2 5" xfId="5257" xr:uid="{ACC82559-AC40-411E-98A6-00947E225640}"/>
    <cellStyle name="40% - Accent3 6 2 2 6" xfId="7428" xr:uid="{559593B2-BC12-4D73-9F08-FB72C9F37891}"/>
    <cellStyle name="40% - Accent3 6 2 3" xfId="887" xr:uid="{08106361-CED7-4B66-84FC-3F5E423080DF}"/>
    <cellStyle name="40% - Accent3 6 2 3 2" xfId="1956" xr:uid="{0E456DFC-93BD-4701-8528-7B85F07090E0}"/>
    <cellStyle name="40% - Accent3 6 2 3 2 2" xfId="4364" xr:uid="{AD518A75-C19C-480B-A492-F3610B9E577B}"/>
    <cellStyle name="40% - Accent3 6 2 3 2 3" xfId="6576" xr:uid="{D70C69A6-C564-453D-835E-0802DFEFD225}"/>
    <cellStyle name="40% - Accent3 6 2 3 2 4" xfId="8747" xr:uid="{DCD6E44B-F7E8-4762-844B-AA1025645E61}"/>
    <cellStyle name="40% - Accent3 6 2 3 3" xfId="3296" xr:uid="{15D3F181-1986-489B-8C78-1B9EF22FB3B0}"/>
    <cellStyle name="40% - Accent3 6 2 3 4" xfId="5509" xr:uid="{750EC22F-E75D-4390-A05C-19A4ED379F2C}"/>
    <cellStyle name="40% - Accent3 6 2 3 5" xfId="7680" xr:uid="{B6800C80-9A39-4B3B-AE77-F4F4DE672E0A}"/>
    <cellStyle name="40% - Accent3 6 2 4" xfId="1451" xr:uid="{5B01FD90-6425-47FB-87E1-283FA154ABA5}"/>
    <cellStyle name="40% - Accent3 6 2 4 2" xfId="3859" xr:uid="{28042BA0-5A91-4CE6-A989-9B423AD33663}"/>
    <cellStyle name="40% - Accent3 6 2 4 3" xfId="6071" xr:uid="{8B057F9B-C766-48E9-BB36-8773A845D1E7}"/>
    <cellStyle name="40% - Accent3 6 2 4 4" xfId="8242" xr:uid="{8994A5F6-0660-4430-BBEB-628E28A145B9}"/>
    <cellStyle name="40% - Accent3 6 2 5" xfId="2791" xr:uid="{F7BF805F-16B0-47BC-9796-3C43F587D7AC}"/>
    <cellStyle name="40% - Accent3 6 2 6" xfId="5004" xr:uid="{2E30C9CD-D7FB-4D61-A3D2-D49E31A9A6C7}"/>
    <cellStyle name="40% - Accent3 6 2 7" xfId="7175" xr:uid="{DD2D17D5-0DFD-4EB3-A479-849482007D4A}"/>
    <cellStyle name="40% - Accent3 6 3" xfId="522" xr:uid="{246FCC0E-07BD-48F5-9827-030E25A93231}"/>
    <cellStyle name="40% - Accent3 6 3 2" xfId="1029" xr:uid="{762572FD-E11A-4836-8C68-F4F16F1DEE13}"/>
    <cellStyle name="40% - Accent3 6 3 2 2" xfId="2097" xr:uid="{F96571D4-425A-403F-868A-B2B3024386FB}"/>
    <cellStyle name="40% - Accent3 6 3 2 2 2" xfId="4505" xr:uid="{BA2E9BE3-FB03-4E69-A121-3669D39C0F16}"/>
    <cellStyle name="40% - Accent3 6 3 2 2 3" xfId="6717" xr:uid="{07EB8C92-C510-41E1-B257-0D5621D1FC48}"/>
    <cellStyle name="40% - Accent3 6 3 2 2 4" xfId="8888" xr:uid="{5AB8F2A5-EAC4-4CEA-BE19-332BE6496C0C}"/>
    <cellStyle name="40% - Accent3 6 3 2 3" xfId="3438" xr:uid="{EE1B231C-5F86-4BEB-88E3-C1F05BA45C6B}"/>
    <cellStyle name="40% - Accent3 6 3 2 4" xfId="5650" xr:uid="{43C43855-EF6D-4D43-A365-32B09CC4BE75}"/>
    <cellStyle name="40% - Accent3 6 3 2 5" xfId="7821" xr:uid="{59AB3FE5-05A9-40A2-9473-48D57A21E9F0}"/>
    <cellStyle name="40% - Accent3 6 3 3" xfId="1592" xr:uid="{66770739-935C-4482-93EB-A98CFC9363E8}"/>
    <cellStyle name="40% - Accent3 6 3 3 2" xfId="4000" xr:uid="{58140C8A-C402-46DF-9806-BE738DB844D3}"/>
    <cellStyle name="40% - Accent3 6 3 3 3" xfId="6212" xr:uid="{32A21A27-3B36-4D54-A1FC-364A94463207}"/>
    <cellStyle name="40% - Accent3 6 3 3 4" xfId="8383" xr:uid="{90D8B8B9-EFD5-4422-9293-1E2BCCE783A2}"/>
    <cellStyle name="40% - Accent3 6 3 4" xfId="2932" xr:uid="{E7D55422-A05B-4EBD-A463-27D233E7992E}"/>
    <cellStyle name="40% - Accent3 6 3 5" xfId="5145" xr:uid="{82AC27D7-4D41-41D9-9891-7FDB19629F12}"/>
    <cellStyle name="40% - Accent3 6 3 6" xfId="7316" xr:uid="{1017B4C9-191F-4850-BF37-52B1140FE2AD}"/>
    <cellStyle name="40% - Accent3 6 4" xfId="775" xr:uid="{13C54180-5CD0-45C4-BB0F-574FA7B79C9F}"/>
    <cellStyle name="40% - Accent3 6 4 2" xfId="1844" xr:uid="{33E7292B-FE3D-4EE9-A6D1-605A233E1BEB}"/>
    <cellStyle name="40% - Accent3 6 4 2 2" xfId="4252" xr:uid="{6AE753C6-C555-49B8-BA92-F50FD70D5D4F}"/>
    <cellStyle name="40% - Accent3 6 4 2 3" xfId="6464" xr:uid="{AE534E80-0722-4F04-9941-5C7AB9814618}"/>
    <cellStyle name="40% - Accent3 6 4 2 4" xfId="8635" xr:uid="{1042FF0E-184D-4E30-8CF6-87820C38EE76}"/>
    <cellStyle name="40% - Accent3 6 4 3" xfId="3184" xr:uid="{6AA46428-4157-4C43-82B5-835FF97869AF}"/>
    <cellStyle name="40% - Accent3 6 4 4" xfId="5397" xr:uid="{CB63A821-94C5-44DE-8BFE-5378C579BCEE}"/>
    <cellStyle name="40% - Accent3 6 4 5" xfId="7568" xr:uid="{507CCCEF-556C-4EEA-A59E-7402DC7713FF}"/>
    <cellStyle name="40% - Accent3 6 5" xfId="1339" xr:uid="{2DA44A07-37A0-4B39-8062-8B81E5151B57}"/>
    <cellStyle name="40% - Accent3 6 5 2" xfId="3747" xr:uid="{7E0C23C8-98EC-4BF1-95FE-BA92E9684F32}"/>
    <cellStyle name="40% - Accent3 6 5 3" xfId="5959" xr:uid="{4651DB2E-BC9C-4E13-80C5-A5FBD138D7BF}"/>
    <cellStyle name="40% - Accent3 6 5 4" xfId="8130" xr:uid="{2A7266B5-5DB8-4B19-90D5-A5E18C183B49}"/>
    <cellStyle name="40% - Accent3 6 6" xfId="2681" xr:uid="{FDAF204E-0407-4270-B3F2-C54B56242713}"/>
    <cellStyle name="40% - Accent3 6 7" xfId="4895" xr:uid="{56C4A816-E39C-4307-A22D-983C5019CF76}"/>
    <cellStyle name="40% - Accent3 6 8" xfId="7066" xr:uid="{378E6789-B06C-4950-ABD1-1529C3A7DC84}"/>
    <cellStyle name="40% - Accent3 7" xfId="277" xr:uid="{F6C3168A-8659-4A1D-B7EF-5E12F74C59F3}"/>
    <cellStyle name="40% - Accent3 7 2" xfId="392" xr:uid="{64650036-1A98-4AE9-B445-42CE4837F643}"/>
    <cellStyle name="40% - Accent3 7 2 2" xfId="648" xr:uid="{CBE2BCB5-F8AE-436E-9184-422FCBC66770}"/>
    <cellStyle name="40% - Accent3 7 2 2 2" xfId="1155" xr:uid="{F6590499-15B3-4552-9886-662C6CC27C54}"/>
    <cellStyle name="40% - Accent3 7 2 2 2 2" xfId="2223" xr:uid="{ED5367EF-F50F-47D6-B7CA-E938D96B2C21}"/>
    <cellStyle name="40% - Accent3 7 2 2 2 2 2" xfId="4631" xr:uid="{9EFEC263-3D06-4E38-A1C4-FFAA78B3245C}"/>
    <cellStyle name="40% - Accent3 7 2 2 2 2 3" xfId="6843" xr:uid="{0D22B058-E330-4F29-9782-9B22807CC381}"/>
    <cellStyle name="40% - Accent3 7 2 2 2 2 4" xfId="9014" xr:uid="{59E8B8B6-7C9E-4BF8-8B49-01BD2E956D80}"/>
    <cellStyle name="40% - Accent3 7 2 2 2 3" xfId="3564" xr:uid="{BF0C7B01-1752-4503-8E42-A2F399E7F5E3}"/>
    <cellStyle name="40% - Accent3 7 2 2 2 4" xfId="5776" xr:uid="{995960BD-6737-4E93-8470-BF0D2763814F}"/>
    <cellStyle name="40% - Accent3 7 2 2 2 5" xfId="7947" xr:uid="{42D9F82C-6629-4C3B-B04F-BA30B533DCA1}"/>
    <cellStyle name="40% - Accent3 7 2 2 3" xfId="1718" xr:uid="{14F06F5A-95A4-42FA-81F8-CA43D5D8E5B1}"/>
    <cellStyle name="40% - Accent3 7 2 2 3 2" xfId="4126" xr:uid="{746EB28C-1D82-479E-AFF2-22896CD84BDF}"/>
    <cellStyle name="40% - Accent3 7 2 2 3 3" xfId="6338" xr:uid="{E2210D17-A915-44C4-A9F6-0C55C529A992}"/>
    <cellStyle name="40% - Accent3 7 2 2 3 4" xfId="8509" xr:uid="{8D3DDABF-5065-4461-933C-EA55AB06D201}"/>
    <cellStyle name="40% - Accent3 7 2 2 4" xfId="3058" xr:uid="{D2B82BB2-84D1-4F27-A69F-2B5DC65D3A5F}"/>
    <cellStyle name="40% - Accent3 7 2 2 5" xfId="5271" xr:uid="{E6FADA25-9E4D-4167-8955-6DFE6010BB92}"/>
    <cellStyle name="40% - Accent3 7 2 2 6" xfId="7442" xr:uid="{4F7303ED-9BD6-4FCE-B0FB-0ECDA1236F9E}"/>
    <cellStyle name="40% - Accent3 7 2 3" xfId="901" xr:uid="{2FD79DA0-5A6B-4A8A-BB9D-59156DD168DA}"/>
    <cellStyle name="40% - Accent3 7 2 3 2" xfId="1970" xr:uid="{33CA6E39-6C40-40C3-973D-6FCEE4C62E85}"/>
    <cellStyle name="40% - Accent3 7 2 3 2 2" xfId="4378" xr:uid="{C0E494FC-A7C0-45E6-BC11-4E6857D2E844}"/>
    <cellStyle name="40% - Accent3 7 2 3 2 3" xfId="6590" xr:uid="{A0C67A01-9220-4CB6-9E60-539C6631D282}"/>
    <cellStyle name="40% - Accent3 7 2 3 2 4" xfId="8761" xr:uid="{044567E3-97BE-44D2-B157-F505D6F95A65}"/>
    <cellStyle name="40% - Accent3 7 2 3 3" xfId="3310" xr:uid="{552E99D9-724C-43D1-BB97-357F7DBE46C8}"/>
    <cellStyle name="40% - Accent3 7 2 3 4" xfId="5523" xr:uid="{6E0FE029-C746-4497-8A42-2F39E2D60C6C}"/>
    <cellStyle name="40% - Accent3 7 2 3 5" xfId="7694" xr:uid="{52348839-FC18-4999-AA8A-E80C71512268}"/>
    <cellStyle name="40% - Accent3 7 2 4" xfId="1465" xr:uid="{22A02405-2DEC-4D3B-8DCF-5321449CDBC2}"/>
    <cellStyle name="40% - Accent3 7 2 4 2" xfId="3873" xr:uid="{7087C76C-335E-4E17-8BE0-6FCFE5DB5181}"/>
    <cellStyle name="40% - Accent3 7 2 4 3" xfId="6085" xr:uid="{71344C3B-3BCF-4C44-BBF0-AD031272FCC5}"/>
    <cellStyle name="40% - Accent3 7 2 4 4" xfId="8256" xr:uid="{F36B69DF-9F76-4075-BD03-2988642BC59C}"/>
    <cellStyle name="40% - Accent3 7 2 5" xfId="2805" xr:uid="{7830BFA3-CB18-401E-B51F-9AAB3F4EC367}"/>
    <cellStyle name="40% - Accent3 7 2 6" xfId="5018" xr:uid="{32E8D202-0347-4D00-BB2A-CB08533FBEA8}"/>
    <cellStyle name="40% - Accent3 7 2 7" xfId="7189" xr:uid="{8C6A472B-FD87-41BF-A5F3-555E5696C957}"/>
    <cellStyle name="40% - Accent3 7 3" xfId="536" xr:uid="{26FD6FF8-0976-4E72-8FAD-46FB102E0AE4}"/>
    <cellStyle name="40% - Accent3 7 3 2" xfId="1043" xr:uid="{125BE3EB-8ADA-492D-8EE5-054B8CD681AD}"/>
    <cellStyle name="40% - Accent3 7 3 2 2" xfId="2111" xr:uid="{41594BEF-A47C-4F45-8F54-6DF6354F6DD0}"/>
    <cellStyle name="40% - Accent3 7 3 2 2 2" xfId="4519" xr:uid="{9E706566-7FA8-427D-996E-2EAAE7A13438}"/>
    <cellStyle name="40% - Accent3 7 3 2 2 3" xfId="6731" xr:uid="{0C68E815-64A4-4700-86FA-3B462DF020AE}"/>
    <cellStyle name="40% - Accent3 7 3 2 2 4" xfId="8902" xr:uid="{EE6D1DD5-5969-4520-9872-36AE181D8B75}"/>
    <cellStyle name="40% - Accent3 7 3 2 3" xfId="3452" xr:uid="{7F6FB45C-4D1F-45B7-B598-DD5BD3AB33D5}"/>
    <cellStyle name="40% - Accent3 7 3 2 4" xfId="5664" xr:uid="{EC01E4C7-C2CB-40F6-BAB5-63C85E2A1F47}"/>
    <cellStyle name="40% - Accent3 7 3 2 5" xfId="7835" xr:uid="{887D88DE-5045-439A-A023-463C49E86399}"/>
    <cellStyle name="40% - Accent3 7 3 3" xfId="1606" xr:uid="{4802C4C2-A7C5-428A-877C-20B14BE7A4AB}"/>
    <cellStyle name="40% - Accent3 7 3 3 2" xfId="4014" xr:uid="{D1A16FC8-67EA-4B8B-8BC7-0F69A8D1A749}"/>
    <cellStyle name="40% - Accent3 7 3 3 3" xfId="6226" xr:uid="{7253A063-14BB-4105-8CD4-1566A746FFF9}"/>
    <cellStyle name="40% - Accent3 7 3 3 4" xfId="8397" xr:uid="{F766391A-2B36-4910-9D4E-4212ED3FD665}"/>
    <cellStyle name="40% - Accent3 7 3 4" xfId="2946" xr:uid="{0FF91BDA-761D-4838-AF7A-71BDC34B750E}"/>
    <cellStyle name="40% - Accent3 7 3 5" xfId="5159" xr:uid="{B77A0739-09D4-4889-8BBE-F869FD93CE81}"/>
    <cellStyle name="40% - Accent3 7 3 6" xfId="7330" xr:uid="{159EF17A-BA80-46D0-98F8-7BF6FE3D1B0C}"/>
    <cellStyle name="40% - Accent3 7 4" xfId="789" xr:uid="{B7D5A125-FD3B-4D00-8DF0-708615381BCC}"/>
    <cellStyle name="40% - Accent3 7 4 2" xfId="1858" xr:uid="{4255CE57-90E9-45DC-B53B-81E75B8AC733}"/>
    <cellStyle name="40% - Accent3 7 4 2 2" xfId="4266" xr:uid="{2E126B3A-C997-46A7-9927-5CEC58DF888C}"/>
    <cellStyle name="40% - Accent3 7 4 2 3" xfId="6478" xr:uid="{3583839C-CE6F-4D8F-B649-76F29DEA8732}"/>
    <cellStyle name="40% - Accent3 7 4 2 4" xfId="8649" xr:uid="{0363676D-7B22-4856-B0D3-85FEC39AC90D}"/>
    <cellStyle name="40% - Accent3 7 4 3" xfId="3198" xr:uid="{DAAB41F7-4EF1-4069-9913-B1844A75EB53}"/>
    <cellStyle name="40% - Accent3 7 4 4" xfId="5411" xr:uid="{607D804A-202B-42D7-A3C7-696F223B08E0}"/>
    <cellStyle name="40% - Accent3 7 4 5" xfId="7582" xr:uid="{4132E7E4-74D7-4F61-8F63-8236F19248EC}"/>
    <cellStyle name="40% - Accent3 7 5" xfId="1353" xr:uid="{F1506A99-C175-4739-B3F5-EA7D0C41885E}"/>
    <cellStyle name="40% - Accent3 7 5 2" xfId="3761" xr:uid="{B1362D12-B978-4169-8006-3A71549C7DD3}"/>
    <cellStyle name="40% - Accent3 7 5 3" xfId="5973" xr:uid="{7787E127-C906-48D8-A404-74E912F39480}"/>
    <cellStyle name="40% - Accent3 7 5 4" xfId="8144" xr:uid="{0818032C-00B4-4E78-A9A3-953A4C5FDC55}"/>
    <cellStyle name="40% - Accent3 7 6" xfId="2695" xr:uid="{78C40343-8145-4B80-8151-FFF3095E3E1E}"/>
    <cellStyle name="40% - Accent3 7 7" xfId="4909" xr:uid="{5111709D-7E00-4A16-96BF-0DB719E3554B}"/>
    <cellStyle name="40% - Accent3 7 8" xfId="7080" xr:uid="{264BA98A-C17B-4F71-B048-DF611B1D6677}"/>
    <cellStyle name="40% - Accent3 8" xfId="291" xr:uid="{623E1E01-56C8-43EA-9ACB-0661C994AA25}"/>
    <cellStyle name="40% - Accent3 8 2" xfId="406" xr:uid="{0FE3DDF5-0339-410C-961F-EF58DE09E189}"/>
    <cellStyle name="40% - Accent3 8 2 2" xfId="662" xr:uid="{9EC3FD1C-369B-441B-A1D4-39D80D3480F5}"/>
    <cellStyle name="40% - Accent3 8 2 2 2" xfId="1169" xr:uid="{E12D6AEB-9172-4E9C-BAFD-8AC280FB015A}"/>
    <cellStyle name="40% - Accent3 8 2 2 2 2" xfId="2237" xr:uid="{C3190A68-91DC-4D69-B585-D18B31AEA96E}"/>
    <cellStyle name="40% - Accent3 8 2 2 2 2 2" xfId="4645" xr:uid="{B57041CF-ECA2-46BD-876B-CF3546AB7214}"/>
    <cellStyle name="40% - Accent3 8 2 2 2 2 3" xfId="6857" xr:uid="{E07E9714-699B-43B2-88B8-423E6BBEFDCC}"/>
    <cellStyle name="40% - Accent3 8 2 2 2 2 4" xfId="9028" xr:uid="{93164FDC-9920-4BE3-A7DC-074794DE2F94}"/>
    <cellStyle name="40% - Accent3 8 2 2 2 3" xfId="3578" xr:uid="{70962AEC-5EDF-43CE-94E6-DE16B3D6AC10}"/>
    <cellStyle name="40% - Accent3 8 2 2 2 4" xfId="5790" xr:uid="{0B76449D-1C15-4188-BC0D-3C269D405589}"/>
    <cellStyle name="40% - Accent3 8 2 2 2 5" xfId="7961" xr:uid="{5676E692-4978-4612-96B8-17AD5B54ACBD}"/>
    <cellStyle name="40% - Accent3 8 2 2 3" xfId="1732" xr:uid="{7CE1FA16-60FA-45A1-A87E-E937C55093F8}"/>
    <cellStyle name="40% - Accent3 8 2 2 3 2" xfId="4140" xr:uid="{7834115B-1750-4E52-B92B-64641D04EC57}"/>
    <cellStyle name="40% - Accent3 8 2 2 3 3" xfId="6352" xr:uid="{A2C880F9-4410-4810-B810-83AE67AF83A8}"/>
    <cellStyle name="40% - Accent3 8 2 2 3 4" xfId="8523" xr:uid="{9A0A1740-78A2-408B-BC45-F0E558A40164}"/>
    <cellStyle name="40% - Accent3 8 2 2 4" xfId="3072" xr:uid="{DD6E9E3F-5F11-4098-9E87-54C6436FE46E}"/>
    <cellStyle name="40% - Accent3 8 2 2 5" xfId="5285" xr:uid="{58EAEDF8-8A5A-4AA2-924E-CE26B6C55148}"/>
    <cellStyle name="40% - Accent3 8 2 2 6" xfId="7456" xr:uid="{15659A99-DDBF-4F9B-8206-762B225B444D}"/>
    <cellStyle name="40% - Accent3 8 2 3" xfId="915" xr:uid="{B68B0917-3C0A-4D57-9523-6A004606982A}"/>
    <cellStyle name="40% - Accent3 8 2 3 2" xfId="1984" xr:uid="{D56BA199-0DDB-49F8-80E6-B2CFFA4ACD76}"/>
    <cellStyle name="40% - Accent3 8 2 3 2 2" xfId="4392" xr:uid="{9527A3C6-87A2-4A91-B256-48664B93A596}"/>
    <cellStyle name="40% - Accent3 8 2 3 2 3" xfId="6604" xr:uid="{CBBDA7C7-8DBD-4916-8452-48A764F325F1}"/>
    <cellStyle name="40% - Accent3 8 2 3 2 4" xfId="8775" xr:uid="{E8919325-CA64-4C39-9B14-A4DB2CEE47A9}"/>
    <cellStyle name="40% - Accent3 8 2 3 3" xfId="3324" xr:uid="{285F42E0-0BE5-4725-BA59-1A020993BFB0}"/>
    <cellStyle name="40% - Accent3 8 2 3 4" xfId="5537" xr:uid="{B7CD4736-663E-4E98-9613-1B404DBCE67A}"/>
    <cellStyle name="40% - Accent3 8 2 3 5" xfId="7708" xr:uid="{09BED577-8444-4405-9924-0A8BA2FBD88C}"/>
    <cellStyle name="40% - Accent3 8 2 4" xfId="1479" xr:uid="{930D9C52-913C-48A1-92E6-7345895C185F}"/>
    <cellStyle name="40% - Accent3 8 2 4 2" xfId="3887" xr:uid="{0C0F28B4-773C-4B9F-B6BF-2844DC73F037}"/>
    <cellStyle name="40% - Accent3 8 2 4 3" xfId="6099" xr:uid="{B50A7793-91F2-4580-9617-F7C39F59E4D8}"/>
    <cellStyle name="40% - Accent3 8 2 4 4" xfId="8270" xr:uid="{003DA050-AA86-42A2-8706-EDDC2DBAFA53}"/>
    <cellStyle name="40% - Accent3 8 2 5" xfId="2819" xr:uid="{83799E71-2B80-4685-BDA2-A2D0A262B81C}"/>
    <cellStyle name="40% - Accent3 8 2 6" xfId="5032" xr:uid="{DBD2832C-1FAA-40BB-A4AE-299DCE34AF81}"/>
    <cellStyle name="40% - Accent3 8 2 7" xfId="7203" xr:uid="{1FEC3031-B370-4684-8CBE-46394D8C4538}"/>
    <cellStyle name="40% - Accent3 8 3" xfId="550" xr:uid="{3348E6F4-972B-44AD-8C13-8BB0BA69BFBA}"/>
    <cellStyle name="40% - Accent3 8 3 2" xfId="1057" xr:uid="{651A3318-C3B7-46B4-AA66-06BCB6479438}"/>
    <cellStyle name="40% - Accent3 8 3 2 2" xfId="2125" xr:uid="{2E538D56-13A9-4B50-AFF7-CF972C631432}"/>
    <cellStyle name="40% - Accent3 8 3 2 2 2" xfId="4533" xr:uid="{E808DD8E-F001-449D-B16C-37D225DA6F5D}"/>
    <cellStyle name="40% - Accent3 8 3 2 2 3" xfId="6745" xr:uid="{65AC93D6-1A93-4FBB-8B6D-7769EFDE3D75}"/>
    <cellStyle name="40% - Accent3 8 3 2 2 4" xfId="8916" xr:uid="{EA777808-A3A8-4AD0-8BE6-47C5CEB80B08}"/>
    <cellStyle name="40% - Accent3 8 3 2 3" xfId="3466" xr:uid="{E3AD40D0-B8CB-4464-B492-62996431EBC8}"/>
    <cellStyle name="40% - Accent3 8 3 2 4" xfId="5678" xr:uid="{FBE37F84-B4DA-4BD2-96C7-D010785F9C14}"/>
    <cellStyle name="40% - Accent3 8 3 2 5" xfId="7849" xr:uid="{CFBB4C38-FF73-42EF-A3E6-790FC10F63C1}"/>
    <cellStyle name="40% - Accent3 8 3 3" xfId="1620" xr:uid="{B8CC0379-2632-45A3-8542-ECF87CB85736}"/>
    <cellStyle name="40% - Accent3 8 3 3 2" xfId="4028" xr:uid="{AD243281-DDA3-4723-A9DA-C55313AEB9A1}"/>
    <cellStyle name="40% - Accent3 8 3 3 3" xfId="6240" xr:uid="{6B7E9AA0-4B67-4007-A5ED-4501814D724A}"/>
    <cellStyle name="40% - Accent3 8 3 3 4" xfId="8411" xr:uid="{35241692-6D70-4D5F-ACBF-54A6193E4588}"/>
    <cellStyle name="40% - Accent3 8 3 4" xfId="2960" xr:uid="{E8AF307D-8198-43D0-842F-3C4AAE8D49C1}"/>
    <cellStyle name="40% - Accent3 8 3 5" xfId="5173" xr:uid="{A28ED4B7-BBC4-49C2-86B1-291A2263CB89}"/>
    <cellStyle name="40% - Accent3 8 3 6" xfId="7344" xr:uid="{36A834DB-5DC0-4442-BAB2-EE08C4B58858}"/>
    <cellStyle name="40% - Accent3 8 4" xfId="803" xr:uid="{27558070-50ED-4544-98AF-D924BBC09CC9}"/>
    <cellStyle name="40% - Accent3 8 4 2" xfId="1872" xr:uid="{D986DC86-F619-4B61-BD6D-3D721B619EAB}"/>
    <cellStyle name="40% - Accent3 8 4 2 2" xfId="4280" xr:uid="{072A214A-AAB3-43D7-BDAA-8507D4A59D75}"/>
    <cellStyle name="40% - Accent3 8 4 2 3" xfId="6492" xr:uid="{046F282B-B24C-4AEE-81A2-E7F75F708B35}"/>
    <cellStyle name="40% - Accent3 8 4 2 4" xfId="8663" xr:uid="{057F77B4-8EBE-4A0A-B92A-EF06D577F459}"/>
    <cellStyle name="40% - Accent3 8 4 3" xfId="3212" xr:uid="{6086AAB7-9379-404D-8EFA-9095C943FB41}"/>
    <cellStyle name="40% - Accent3 8 4 4" xfId="5425" xr:uid="{68FF92DA-2D1A-47F0-BF87-BD3C370D1204}"/>
    <cellStyle name="40% - Accent3 8 4 5" xfId="7596" xr:uid="{72C30ADC-6813-4BA8-BE80-8A14614EF11B}"/>
    <cellStyle name="40% - Accent3 8 5" xfId="1367" xr:uid="{A202DDDF-06BE-4A90-8859-C257580E95E4}"/>
    <cellStyle name="40% - Accent3 8 5 2" xfId="3775" xr:uid="{2E4E20FB-A905-471C-82DE-1167F4A5620F}"/>
    <cellStyle name="40% - Accent3 8 5 3" xfId="5987" xr:uid="{C65E9D0E-5624-4A2D-ADCB-4A395BB53B4C}"/>
    <cellStyle name="40% - Accent3 8 5 4" xfId="8158" xr:uid="{3528E38B-07B3-49AC-A9E2-C571503496D5}"/>
    <cellStyle name="40% - Accent3 8 6" xfId="2709" xr:uid="{D736A8D6-628F-4024-961F-0B04AE5336CA}"/>
    <cellStyle name="40% - Accent3 8 7" xfId="4923" xr:uid="{27536E53-71AC-4B3E-94C3-A6F9BDF4A923}"/>
    <cellStyle name="40% - Accent3 8 8" xfId="7094" xr:uid="{5655F048-A1A4-490C-A724-C79B1F483FEE}"/>
    <cellStyle name="40% - Accent3 9" xfId="305" xr:uid="{794299E1-9F25-4A03-AF6F-16195A0DE31A}"/>
    <cellStyle name="40% - Accent3 9 2" xfId="564" xr:uid="{223BC29F-58AC-47AA-A000-F59F3F3A4D61}"/>
    <cellStyle name="40% - Accent3 9 2 2" xfId="1071" xr:uid="{44996459-FDD9-4BCC-BD2D-E36DF73FB11E}"/>
    <cellStyle name="40% - Accent3 9 2 2 2" xfId="2139" xr:uid="{DBC6066D-07C4-4A05-8B6C-DBA60286DD6E}"/>
    <cellStyle name="40% - Accent3 9 2 2 2 2" xfId="4547" xr:uid="{D6B13729-964E-4124-A1FC-C3A61B496214}"/>
    <cellStyle name="40% - Accent3 9 2 2 2 3" xfId="6759" xr:uid="{5AA4A2D0-72FA-4715-AB8E-55409D960504}"/>
    <cellStyle name="40% - Accent3 9 2 2 2 4" xfId="8930" xr:uid="{D4418CCA-BC22-49AB-BD9B-950180DA802D}"/>
    <cellStyle name="40% - Accent3 9 2 2 3" xfId="3480" xr:uid="{40305183-6E58-432C-8DD7-FAFC3043626F}"/>
    <cellStyle name="40% - Accent3 9 2 2 4" xfId="5692" xr:uid="{3C656CF5-92BC-4A24-8032-A7697DF2A614}"/>
    <cellStyle name="40% - Accent3 9 2 2 5" xfId="7863" xr:uid="{B767A129-FD1E-4213-89AF-C3C5917EED7D}"/>
    <cellStyle name="40% - Accent3 9 2 3" xfId="1634" xr:uid="{13FECC5E-5A61-4938-B7EF-B06539A3910F}"/>
    <cellStyle name="40% - Accent3 9 2 3 2" xfId="4042" xr:uid="{E7B12B99-A8D3-4675-9C7E-F00D3D124C64}"/>
    <cellStyle name="40% - Accent3 9 2 3 3" xfId="6254" xr:uid="{F4D36BDA-EC2A-4297-9F3C-0F5E7DB9ED59}"/>
    <cellStyle name="40% - Accent3 9 2 3 4" xfId="8425" xr:uid="{719CB6A7-2EF0-49B8-ADAE-25A1F9FFF0E1}"/>
    <cellStyle name="40% - Accent3 9 2 4" xfId="2974" xr:uid="{96506909-07DB-4188-AE9C-FEBB4367B1C7}"/>
    <cellStyle name="40% - Accent3 9 2 5" xfId="5187" xr:uid="{51D8473A-D149-441F-A484-9C48176576C2}"/>
    <cellStyle name="40% - Accent3 9 2 6" xfId="7358" xr:uid="{13CBCAAA-B417-4A20-B273-935E272E24AD}"/>
    <cellStyle name="40% - Accent3 9 3" xfId="817" xr:uid="{1D439244-B88C-45D5-87ED-4B563FBC00B7}"/>
    <cellStyle name="40% - Accent3 9 3 2" xfId="1886" xr:uid="{78367473-5DE7-4993-A356-73F1E359D08A}"/>
    <cellStyle name="40% - Accent3 9 3 2 2" xfId="4294" xr:uid="{6F46692E-0F33-42BB-8FD0-1986E07CD38D}"/>
    <cellStyle name="40% - Accent3 9 3 2 3" xfId="6506" xr:uid="{028D8C67-7569-430D-9D0C-06C7220ED893}"/>
    <cellStyle name="40% - Accent3 9 3 2 4" xfId="8677" xr:uid="{7095C23A-7FB6-4235-8D27-F3484D4AD5C8}"/>
    <cellStyle name="40% - Accent3 9 3 3" xfId="3226" xr:uid="{5456B95A-7DB2-4404-925C-1DFC09A59BF3}"/>
    <cellStyle name="40% - Accent3 9 3 4" xfId="5439" xr:uid="{466E9EB6-37EA-48BB-A196-7F2ECCAAA553}"/>
    <cellStyle name="40% - Accent3 9 3 5" xfId="7610" xr:uid="{6319EEB7-D04D-4A53-813D-642782E9F850}"/>
    <cellStyle name="40% - Accent3 9 4" xfId="1381" xr:uid="{A19F1918-88ED-4DAF-A139-A1C282770A7F}"/>
    <cellStyle name="40% - Accent3 9 4 2" xfId="3789" xr:uid="{4EA3F3C9-DE9E-400F-9885-817F1B9312E4}"/>
    <cellStyle name="40% - Accent3 9 4 3" xfId="6001" xr:uid="{2453A938-F54C-40E0-8123-E79F54056B6D}"/>
    <cellStyle name="40% - Accent3 9 4 4" xfId="8172" xr:uid="{4FCC3431-9E13-4B5A-A125-FD49B8BBC87E}"/>
    <cellStyle name="40% - Accent3 9 5" xfId="2723" xr:uid="{5D11652A-E99C-410A-BFF8-873BE656DB3A}"/>
    <cellStyle name="40% - Accent3 9 6" xfId="4937" xr:uid="{5AA55A89-6957-4DD7-98B2-1AC32945E21C}"/>
    <cellStyle name="40% - Accent3 9 7" xfId="7108" xr:uid="{5EB3E833-9BE7-4668-9041-60910F15E57B}"/>
    <cellStyle name="40% - Accent4 10" xfId="422" xr:uid="{F6B94689-0270-4780-9DEC-11C14BD4B6D2}"/>
    <cellStyle name="40% - Accent4 10 2" xfId="678" xr:uid="{B8A24B2D-2A16-41B7-A936-47F8542A1593}"/>
    <cellStyle name="40% - Accent4 10 2 2" xfId="1185" xr:uid="{5A5DC868-A0CE-40C6-8156-5B925536BB6A}"/>
    <cellStyle name="40% - Accent4 10 2 2 2" xfId="2253" xr:uid="{A89B6BA7-6B6A-412E-B53B-E911534E2BC3}"/>
    <cellStyle name="40% - Accent4 10 2 2 2 2" xfId="4661" xr:uid="{1628DDDF-4BA9-44CA-831A-C9FB94FCB2FB}"/>
    <cellStyle name="40% - Accent4 10 2 2 2 3" xfId="6873" xr:uid="{0EBE72F4-EBC7-48AE-BAB9-C47134C6C44B}"/>
    <cellStyle name="40% - Accent4 10 2 2 2 4" xfId="9044" xr:uid="{6A2816EE-832C-4692-99A0-71E1FCE76451}"/>
    <cellStyle name="40% - Accent4 10 2 2 3" xfId="3594" xr:uid="{0D3B18CB-A027-4971-A13B-F4E7656A1F45}"/>
    <cellStyle name="40% - Accent4 10 2 2 4" xfId="5806" xr:uid="{E94C246B-8417-4B3F-A6A0-CBADC71F56CB}"/>
    <cellStyle name="40% - Accent4 10 2 2 5" xfId="7977" xr:uid="{2E2A1CE6-5FA8-4345-A816-631AC6ABA983}"/>
    <cellStyle name="40% - Accent4 10 2 3" xfId="1748" xr:uid="{054C0114-805A-48A3-B855-657B23B87E08}"/>
    <cellStyle name="40% - Accent4 10 2 3 2" xfId="4156" xr:uid="{11F998A9-956C-422A-9B55-CE548CE68D2D}"/>
    <cellStyle name="40% - Accent4 10 2 3 3" xfId="6368" xr:uid="{D7BB1AE1-0B7C-4705-9AB2-1FCC165D10BC}"/>
    <cellStyle name="40% - Accent4 10 2 3 4" xfId="8539" xr:uid="{9DBA34D1-F37E-4592-88E4-88682693E8CA}"/>
    <cellStyle name="40% - Accent4 10 2 4" xfId="3088" xr:uid="{3884FA97-6F51-4A26-92AD-362D1672B0ED}"/>
    <cellStyle name="40% - Accent4 10 2 5" xfId="5301" xr:uid="{00274CF2-E34A-43EC-9E64-14C62BBFA3D2}"/>
    <cellStyle name="40% - Accent4 10 2 6" xfId="7472" xr:uid="{1AA7488A-0FDA-46A5-A150-9C42029232F6}"/>
    <cellStyle name="40% - Accent4 10 3" xfId="931" xr:uid="{14C14390-D9D1-4908-A7C4-6927A9DD3133}"/>
    <cellStyle name="40% - Accent4 10 3 2" xfId="2000" xr:uid="{D2AF0057-E901-479B-8171-65A3F1B2608D}"/>
    <cellStyle name="40% - Accent4 10 3 2 2" xfId="4408" xr:uid="{6527708D-2909-4909-922F-F565046E7A7B}"/>
    <cellStyle name="40% - Accent4 10 3 2 3" xfId="6620" xr:uid="{3517B5F7-2EE6-45A7-968E-0A28934C2EFC}"/>
    <cellStyle name="40% - Accent4 10 3 2 4" xfId="8791" xr:uid="{25CBD84D-0234-40BC-B40F-7573F4A09B99}"/>
    <cellStyle name="40% - Accent4 10 3 3" xfId="3340" xr:uid="{752512D6-294A-480E-BF4F-D63B97AD2DF6}"/>
    <cellStyle name="40% - Accent4 10 3 4" xfId="5553" xr:uid="{DC98204E-5A11-447F-89CE-D44F495D9DC9}"/>
    <cellStyle name="40% - Accent4 10 3 5" xfId="7724" xr:uid="{05BA5BEE-2B59-48C2-A806-CB77DECE786C}"/>
    <cellStyle name="40% - Accent4 10 4" xfId="1495" xr:uid="{64844395-EA3F-49F6-9958-947BA8368779}"/>
    <cellStyle name="40% - Accent4 10 4 2" xfId="3903" xr:uid="{E2C47388-886C-45C0-9D38-223DB39CF7A6}"/>
    <cellStyle name="40% - Accent4 10 4 3" xfId="6115" xr:uid="{24940EF6-D7DC-4598-A0B7-9FE7D961C428}"/>
    <cellStyle name="40% - Accent4 10 4 4" xfId="8286" xr:uid="{23346254-D1EA-44C8-974A-99CD7FAE26B3}"/>
    <cellStyle name="40% - Accent4 10 5" xfId="2835" xr:uid="{93E55304-2C98-4231-9583-7FBA9E81D5FA}"/>
    <cellStyle name="40% - Accent4 10 6" xfId="5048" xr:uid="{71239528-B31B-43FB-9CFD-DAB6EB86D687}"/>
    <cellStyle name="40% - Accent4 10 7" xfId="7219" xr:uid="{166D0C03-DE16-4E4F-80B7-C36BE2B83F80}"/>
    <cellStyle name="40% - Accent4 11" xfId="438" xr:uid="{77285D14-2AD9-4648-98CA-35FE0CC96F98}"/>
    <cellStyle name="40% - Accent4 11 2" xfId="693" xr:uid="{C4E0D796-E4EA-401E-96A9-8CDAED208578}"/>
    <cellStyle name="40% - Accent4 11 2 2" xfId="1200" xr:uid="{1FE66562-2619-4C54-99D7-E4C3E287FCA7}"/>
    <cellStyle name="40% - Accent4 11 2 2 2" xfId="2268" xr:uid="{ED5C0517-E30C-402F-A51F-F15759A2C887}"/>
    <cellStyle name="40% - Accent4 11 2 2 2 2" xfId="4676" xr:uid="{F523CEC0-76BD-4DCC-AF30-D76D0E704DA7}"/>
    <cellStyle name="40% - Accent4 11 2 2 2 3" xfId="6888" xr:uid="{541E1D74-5754-4D14-879C-D2D8D50277DC}"/>
    <cellStyle name="40% - Accent4 11 2 2 2 4" xfId="9059" xr:uid="{F92F11AD-D86B-4249-94F4-8ACE6C6F2FE3}"/>
    <cellStyle name="40% - Accent4 11 2 2 3" xfId="3609" xr:uid="{AC7894D3-2856-40E0-ACE6-48B38AB16B57}"/>
    <cellStyle name="40% - Accent4 11 2 2 4" xfId="5821" xr:uid="{01F589D8-9475-4A57-83E3-A20B8A6F2FA2}"/>
    <cellStyle name="40% - Accent4 11 2 2 5" xfId="7992" xr:uid="{6F9473ED-C995-4576-9D77-F34AA3B645D9}"/>
    <cellStyle name="40% - Accent4 11 2 3" xfId="1763" xr:uid="{2B1EC0DE-F7EC-4B5D-8310-D4218B657D25}"/>
    <cellStyle name="40% - Accent4 11 2 3 2" xfId="4171" xr:uid="{68B59E44-86BC-4048-AFC8-BC464D2530DE}"/>
    <cellStyle name="40% - Accent4 11 2 3 3" xfId="6383" xr:uid="{00764574-2D4B-4C62-907A-DC08E7A0E8FC}"/>
    <cellStyle name="40% - Accent4 11 2 3 4" xfId="8554" xr:uid="{71CABCD2-7704-4B23-94F8-BF373878D165}"/>
    <cellStyle name="40% - Accent4 11 2 4" xfId="3103" xr:uid="{1D7CF309-D533-48E5-BCF5-15448A4E5736}"/>
    <cellStyle name="40% - Accent4 11 2 5" xfId="5316" xr:uid="{F43B8034-2122-4055-BC05-1A1ADD9E3B90}"/>
    <cellStyle name="40% - Accent4 11 2 6" xfId="7487" xr:uid="{B5D30EC0-B5D9-4627-BEEF-06B4A1A40CEC}"/>
    <cellStyle name="40% - Accent4 11 3" xfId="947" xr:uid="{E1FF9813-66EC-44AF-BCC5-F8382BC110EC}"/>
    <cellStyle name="40% - Accent4 11 3 2" xfId="2015" xr:uid="{78B3F57E-950B-48C1-B9F5-831BF843EAE3}"/>
    <cellStyle name="40% - Accent4 11 3 2 2" xfId="4423" xr:uid="{CB8C8EB4-FC3A-4553-B569-D8282E576BF5}"/>
    <cellStyle name="40% - Accent4 11 3 2 3" xfId="6635" xr:uid="{97513AB2-490C-4880-9D42-E48F5C15501E}"/>
    <cellStyle name="40% - Accent4 11 3 2 4" xfId="8806" xr:uid="{B15876E1-1F1A-41D1-B2DB-C17A86A37F7D}"/>
    <cellStyle name="40% - Accent4 11 3 3" xfId="3356" xr:uid="{7C259179-5CA2-4A5B-A604-684D44BECF7D}"/>
    <cellStyle name="40% - Accent4 11 3 4" xfId="5568" xr:uid="{59B48F8C-9F22-413E-BDB5-5A00186781AD}"/>
    <cellStyle name="40% - Accent4 11 3 5" xfId="7739" xr:uid="{A39046B9-3457-4728-98AC-EEB24920DE1D}"/>
    <cellStyle name="40% - Accent4 11 4" xfId="1510" xr:uid="{0B8200CF-5211-44E5-BA98-F7F319BCD402}"/>
    <cellStyle name="40% - Accent4 11 4 2" xfId="3918" xr:uid="{A9554824-4266-4A77-9A65-03F1F646C4B2}"/>
    <cellStyle name="40% - Accent4 11 4 3" xfId="6130" xr:uid="{3EF179AD-5019-4F4E-B366-765C9C5FB666}"/>
    <cellStyle name="40% - Accent4 11 4 4" xfId="8301" xr:uid="{50B88DAC-9042-402C-8BE6-FFDB91C6CF33}"/>
    <cellStyle name="40% - Accent4 11 5" xfId="2850" xr:uid="{48415468-9242-4157-974D-02AA6623729D}"/>
    <cellStyle name="40% - Accent4 11 6" xfId="5063" xr:uid="{0F63DE27-F970-46CA-BDBC-066A839B563B}"/>
    <cellStyle name="40% - Accent4 11 7" xfId="7234" xr:uid="{6163BC93-6EEB-4CE1-A140-3F63AB9253DA}"/>
    <cellStyle name="40% - Accent4 12" xfId="453" xr:uid="{29FF1CAC-B36D-4CE0-9A9F-031130BCC1A2}"/>
    <cellStyle name="40% - Accent4 12 2" xfId="961" xr:uid="{59346F84-9868-4F2B-BAC3-D28D97AE6254}"/>
    <cellStyle name="40% - Accent4 12 2 2" xfId="2029" xr:uid="{8C372135-CDA6-4F11-AFE5-B2078E5D197E}"/>
    <cellStyle name="40% - Accent4 12 2 2 2" xfId="4437" xr:uid="{20B0179F-CE99-4D2A-BD36-50C48A0EFE7B}"/>
    <cellStyle name="40% - Accent4 12 2 2 3" xfId="6649" xr:uid="{E0F1EEFB-A963-4032-A0EF-8C52A09AD1B8}"/>
    <cellStyle name="40% - Accent4 12 2 2 4" xfId="8820" xr:uid="{357650C7-4298-458B-90B1-F3E8A4B30ABE}"/>
    <cellStyle name="40% - Accent4 12 2 3" xfId="3370" xr:uid="{4897E035-1D87-40C0-B631-BBC40E94C958}"/>
    <cellStyle name="40% - Accent4 12 2 4" xfId="5582" xr:uid="{705F1E22-06A5-415D-B30B-CBA42687005B}"/>
    <cellStyle name="40% - Accent4 12 2 5" xfId="7753" xr:uid="{3AC69C37-1F49-4F58-9AA2-0316E1A5D860}"/>
    <cellStyle name="40% - Accent4 12 3" xfId="1524" xr:uid="{32057A43-BD28-4232-8701-25123451BCCE}"/>
    <cellStyle name="40% - Accent4 12 3 2" xfId="3932" xr:uid="{B280CEC2-E2E0-4F28-B2AA-E909965477BA}"/>
    <cellStyle name="40% - Accent4 12 3 3" xfId="6144" xr:uid="{81BEF773-7B3C-415E-BCFC-BE616940F9C4}"/>
    <cellStyle name="40% - Accent4 12 3 4" xfId="8315" xr:uid="{92F1C180-9552-4F39-936D-368CA72530CF}"/>
    <cellStyle name="40% - Accent4 12 4" xfId="2864" xr:uid="{E7C64D2B-4C3F-4767-9588-AD732FB56ADE}"/>
    <cellStyle name="40% - Accent4 12 5" xfId="5077" xr:uid="{F96FC75A-7E58-4E34-A310-3D3F28596CF3}"/>
    <cellStyle name="40% - Accent4 12 6" xfId="7248" xr:uid="{8BB4013E-C88C-490D-9E7E-31BBFC962CE4}"/>
    <cellStyle name="40% - Accent4 13" xfId="706" xr:uid="{0B8EF560-3109-4093-A592-EBCB59B32A42}"/>
    <cellStyle name="40% - Accent4 13 2" xfId="1776" xr:uid="{9E17123E-FF1D-46E3-AE54-45D2A927161B}"/>
    <cellStyle name="40% - Accent4 13 2 2" xfId="4184" xr:uid="{4DD31119-023A-4EC3-8F83-92C9F6B55EF9}"/>
    <cellStyle name="40% - Accent4 13 2 3" xfId="6396" xr:uid="{ACDDA75C-7955-424D-81DC-504A44E01DF9}"/>
    <cellStyle name="40% - Accent4 13 2 4" xfId="8567" xr:uid="{AC026DC0-BF40-4BA5-9E0F-790F503804F0}"/>
    <cellStyle name="40% - Accent4 13 3" xfId="3116" xr:uid="{50BBF745-2582-4D79-97BA-1699C19FECEC}"/>
    <cellStyle name="40% - Accent4 13 4" xfId="5329" xr:uid="{BE0C39CD-CE22-4524-B9D3-F0262F465ED0}"/>
    <cellStyle name="40% - Accent4 13 5" xfId="7500" xr:uid="{C5792C87-07D2-49F4-A0B4-55141E83B21D}"/>
    <cellStyle name="40% - Accent4 14" xfId="1214" xr:uid="{A3E92E9A-68AA-4B71-A843-9895C645EB65}"/>
    <cellStyle name="40% - Accent4 14 2" xfId="2282" xr:uid="{B3E9A1D4-3A59-4CD7-AA03-1F7D012777C9}"/>
    <cellStyle name="40% - Accent4 14 2 2" xfId="4690" xr:uid="{4CB138B6-B78A-4703-B50F-F46447469E9C}"/>
    <cellStyle name="40% - Accent4 14 2 3" xfId="6902" xr:uid="{3B1C5E75-086C-4A0A-9280-59884062A123}"/>
    <cellStyle name="40% - Accent4 14 2 4" xfId="9073" xr:uid="{083BD417-4572-4A49-BDF2-471A7C7A0522}"/>
    <cellStyle name="40% - Accent4 14 3" xfId="3623" xr:uid="{C5635D0A-3289-4ABB-8716-AA164ECC680E}"/>
    <cellStyle name="40% - Accent4 14 4" xfId="5835" xr:uid="{EB9A87DF-8EB9-4B43-8D5E-CA19AC2099DD}"/>
    <cellStyle name="40% - Accent4 14 5" xfId="8006" xr:uid="{51F4676A-1A45-4DEC-ADFB-54FEF3D0777A}"/>
    <cellStyle name="40% - Accent4 15" xfId="1228" xr:uid="{706C3F94-C8F1-4522-A046-6C5ECD888DC4}"/>
    <cellStyle name="40% - Accent4 15 2" xfId="2296" xr:uid="{20CBA130-42F2-4F03-BE3C-20F743048592}"/>
    <cellStyle name="40% - Accent4 15 2 2" xfId="4704" xr:uid="{F665D80D-21B1-417F-B8E3-4C67450D436D}"/>
    <cellStyle name="40% - Accent4 15 2 3" xfId="6916" xr:uid="{25964593-944A-4451-ABEC-6DAB31BFC36B}"/>
    <cellStyle name="40% - Accent4 15 2 4" xfId="9087" xr:uid="{01AF45F0-6BF5-4501-A4E5-61403EF7C5D0}"/>
    <cellStyle name="40% - Accent4 15 3" xfId="3637" xr:uid="{5A5825EB-5C5A-48BF-848D-E4F6EB70F70A}"/>
    <cellStyle name="40% - Accent4 15 4" xfId="5849" xr:uid="{44346A71-DEDD-4FD2-BADE-733FD42ABCD7}"/>
    <cellStyle name="40% - Accent4 15 5" xfId="8020" xr:uid="{B11264F7-5028-48DF-9EEE-C154FE4B37C4}"/>
    <cellStyle name="40% - Accent4 16" xfId="1242" xr:uid="{D9C72D98-0426-404F-9174-F8FC6DD04C6D}"/>
    <cellStyle name="40% - Accent4 16 2" xfId="2310" xr:uid="{43FA5824-3C22-42D6-AA76-91F571F60384}"/>
    <cellStyle name="40% - Accent4 16 2 2" xfId="4718" xr:uid="{312B8EE6-5F0F-4307-8460-F702D3CE9A64}"/>
    <cellStyle name="40% - Accent4 16 2 3" xfId="6930" xr:uid="{50FBFB7D-D269-445C-9A00-7E0337AFB4D3}"/>
    <cellStyle name="40% - Accent4 16 2 4" xfId="9101" xr:uid="{728BB274-0B7D-45DD-829D-33A5E704C7D0}"/>
    <cellStyle name="40% - Accent4 16 3" xfId="3651" xr:uid="{AA3689AD-C257-4FA1-B95D-509C9B35297B}"/>
    <cellStyle name="40% - Accent4 16 4" xfId="5863" xr:uid="{8307F7D3-E46F-495A-B8F1-B04D97D9A273}"/>
    <cellStyle name="40% - Accent4 16 5" xfId="8034" xr:uid="{6B1725E4-90EF-4383-B101-032A88ACCB6B}"/>
    <cellStyle name="40% - Accent4 17" xfId="1256" xr:uid="{712EDBEC-A3FD-4913-BE9B-0A0C323F0DAF}"/>
    <cellStyle name="40% - Accent4 17 2" xfId="2324" xr:uid="{219C3CBD-EAA9-434C-A219-F4EEC9091C92}"/>
    <cellStyle name="40% - Accent4 17 2 2" xfId="4732" xr:uid="{C71556D4-B1D5-433D-A491-F522FEC740C3}"/>
    <cellStyle name="40% - Accent4 17 2 3" xfId="6944" xr:uid="{03E32389-FE94-45A1-B38C-FCD9817F3A41}"/>
    <cellStyle name="40% - Accent4 17 2 4" xfId="9115" xr:uid="{5B7F80CE-BF7C-40FB-ABFF-8B6EF8700204}"/>
    <cellStyle name="40% - Accent4 17 3" xfId="3665" xr:uid="{7E14271E-0975-4509-A336-EC0D66C5C058}"/>
    <cellStyle name="40% - Accent4 17 4" xfId="5877" xr:uid="{245AB7E6-0102-4B90-B357-54B550E7554A}"/>
    <cellStyle name="40% - Accent4 17 5" xfId="8048" xr:uid="{955C7077-307B-4B26-AEF5-6877AD1DF98A}"/>
    <cellStyle name="40% - Accent4 18" xfId="1270" xr:uid="{982E8F3D-B02F-4A5D-834B-7A771BFD4BEA}"/>
    <cellStyle name="40% - Accent4 18 2" xfId="3679" xr:uid="{75B0B149-C031-4E05-A40C-E0554E4A582F}"/>
    <cellStyle name="40% - Accent4 18 3" xfId="5891" xr:uid="{79FA6472-E8C8-4120-9181-DBA6BEC5FC15}"/>
    <cellStyle name="40% - Accent4 18 4" xfId="8062" xr:uid="{010D3349-9AC0-4A45-8CE7-B2C1F9C43AD4}"/>
    <cellStyle name="40% - Accent4 19" xfId="2338" xr:uid="{4FC4328E-95C4-4081-AA97-EE9CB726E140}"/>
    <cellStyle name="40% - Accent4 19 2" xfId="4746" xr:uid="{FE3711D4-8511-4262-AFAE-F112D4400AD4}"/>
    <cellStyle name="40% - Accent4 19 3" xfId="6958" xr:uid="{2FFB74E3-59FC-43CD-8FA4-F3AF9BB9F810}"/>
    <cellStyle name="40% - Accent4 19 4" xfId="9129" xr:uid="{EA8A0085-E21B-403E-BDB9-5B9E393840E0}"/>
    <cellStyle name="40% - Accent4 2" xfId="67" xr:uid="{7B56E711-AF16-4AAB-B481-96B36417E285}"/>
    <cellStyle name="40% - Accent4 2 2" xfId="129" xr:uid="{6B5DCA18-EAD7-4735-9834-9042D7428D41}"/>
    <cellStyle name="40% - Accent4 2 3" xfId="2354" xr:uid="{1E6626E5-D2A0-41DB-97FD-51AB419C7B9D}"/>
    <cellStyle name="40% - Accent4 2 3 2" xfId="4758" xr:uid="{1117EBE5-976A-4241-9B3D-EDC26B38EFCC}"/>
    <cellStyle name="40% - Accent4 2 4" xfId="2534" xr:uid="{3752C675-7873-4C66-8FBE-D2972B9A0F10}"/>
    <cellStyle name="40% - Accent4 2 5" xfId="2379" xr:uid="{FD2F45E5-4503-4832-BEA5-67287FD536E4}"/>
    <cellStyle name="40% - Accent4 2 6" xfId="2625" xr:uid="{5BE23B1D-BB77-4791-AFF3-710F3F9B9149}"/>
    <cellStyle name="40% - Accent4 20" xfId="2366" xr:uid="{D7475D70-D081-4FF3-9474-3E8A08AF3BEE}"/>
    <cellStyle name="40% - Accent4 20 2" xfId="4769" xr:uid="{DEAB8F22-C207-4A3E-9C02-A2A8C705C0C8}"/>
    <cellStyle name="40% - Accent4 20 3" xfId="6972" xr:uid="{20A9B4ED-60BF-4F05-B7D4-861295E11BFB}"/>
    <cellStyle name="40% - Accent4 20 4" xfId="9143" xr:uid="{D1937458-79C9-402F-8E3B-35ED4FC53B28}"/>
    <cellStyle name="40% - Accent4 21" xfId="2599" xr:uid="{7035F80E-29E8-467A-9947-87BC76F1ABFC}"/>
    <cellStyle name="40% - Accent4 22" xfId="4812" xr:uid="{9B4FA8B6-CD85-4C15-86E2-B6C43204433D}"/>
    <cellStyle name="40% - Accent4 23" xfId="4826" xr:uid="{5DB028B2-D8DF-483F-9C1F-384A3C96E9E5}"/>
    <cellStyle name="40% - Accent4 24" xfId="6997" xr:uid="{DDD41492-0FD2-4FFB-A034-2B13D02D4FA1}"/>
    <cellStyle name="40% - Accent4 3" xfId="222" xr:uid="{1091DF18-7EDE-4396-9CA9-6C041EBC3298}"/>
    <cellStyle name="40% - Accent4 3 2" xfId="337" xr:uid="{ACDF9784-3F72-4091-83E4-0EA6C2677169}"/>
    <cellStyle name="40% - Accent4 3 2 2" xfId="593" xr:uid="{38136544-CC44-4746-90C9-B656223EBE3C}"/>
    <cellStyle name="40% - Accent4 3 2 2 2" xfId="1100" xr:uid="{8F77D591-F616-4ABA-985C-4A0961176311}"/>
    <cellStyle name="40% - Accent4 3 2 2 2 2" xfId="2168" xr:uid="{9B9FF754-EF29-4D78-9521-4BF7910B569D}"/>
    <cellStyle name="40% - Accent4 3 2 2 2 2 2" xfId="4576" xr:uid="{B0CA9583-F688-4B24-8459-E0B9BB3BF61D}"/>
    <cellStyle name="40% - Accent4 3 2 2 2 2 3" xfId="6788" xr:uid="{80190C09-D953-4E18-9641-7A8597F2A098}"/>
    <cellStyle name="40% - Accent4 3 2 2 2 2 4" xfId="8959" xr:uid="{5DEF9C70-45EE-4152-9EE8-9DC2C21E6671}"/>
    <cellStyle name="40% - Accent4 3 2 2 2 3" xfId="3509" xr:uid="{F4A10786-08D3-4DEB-AD82-9AF6BF275E4E}"/>
    <cellStyle name="40% - Accent4 3 2 2 2 4" xfId="5721" xr:uid="{D0D3EDF1-BA8E-4191-A03D-02E44CFC519B}"/>
    <cellStyle name="40% - Accent4 3 2 2 2 5" xfId="7892" xr:uid="{75074DE4-19EA-42C2-8C56-25B446C16718}"/>
    <cellStyle name="40% - Accent4 3 2 2 3" xfId="1663" xr:uid="{4A8566C4-FDAD-4299-AF1D-0F464EE14A83}"/>
    <cellStyle name="40% - Accent4 3 2 2 3 2" xfId="4071" xr:uid="{2725C995-21AE-485E-9D57-5239436D0D7C}"/>
    <cellStyle name="40% - Accent4 3 2 2 3 3" xfId="6283" xr:uid="{2EA380CF-EB9B-48DB-B4FE-0097B4C0AECF}"/>
    <cellStyle name="40% - Accent4 3 2 2 3 4" xfId="8454" xr:uid="{49AE0EB3-E1D1-4E9D-A42B-7BDEA16E5AE8}"/>
    <cellStyle name="40% - Accent4 3 2 2 4" xfId="3003" xr:uid="{C8C54EC5-1A6B-4589-8267-57D2A3094BEE}"/>
    <cellStyle name="40% - Accent4 3 2 2 5" xfId="5216" xr:uid="{144065AC-495E-4C2A-BFC7-CAD4D6816030}"/>
    <cellStyle name="40% - Accent4 3 2 2 6" xfId="7387" xr:uid="{4E94B27C-DD4C-4646-9ECD-31499ADA8B0C}"/>
    <cellStyle name="40% - Accent4 3 2 3" xfId="846" xr:uid="{AC6B7F74-08F2-4A16-87E4-40999480B396}"/>
    <cellStyle name="40% - Accent4 3 2 3 2" xfId="1915" xr:uid="{146FF5A9-10A0-4485-9CEE-6DD98B92CE59}"/>
    <cellStyle name="40% - Accent4 3 2 3 2 2" xfId="4323" xr:uid="{9E5A051B-F096-476A-B990-ADEDEF6117A6}"/>
    <cellStyle name="40% - Accent4 3 2 3 2 3" xfId="6535" xr:uid="{07D6DFDC-DC27-4154-9780-27703BE056C2}"/>
    <cellStyle name="40% - Accent4 3 2 3 2 4" xfId="8706" xr:uid="{FC979BB4-5053-4D55-AB6E-9B138C717B5E}"/>
    <cellStyle name="40% - Accent4 3 2 3 3" xfId="3255" xr:uid="{5D9E138C-EA2F-4DD1-940C-E179BFC29649}"/>
    <cellStyle name="40% - Accent4 3 2 3 4" xfId="5468" xr:uid="{4516BA00-A70A-4D9D-96E6-B8CDCCD99084}"/>
    <cellStyle name="40% - Accent4 3 2 3 5" xfId="7639" xr:uid="{CDAB12B9-E9B3-4E8D-B19D-ABBE9C4A61CD}"/>
    <cellStyle name="40% - Accent4 3 2 4" xfId="1410" xr:uid="{8632C274-810F-4234-BEBE-320BE3A4CF15}"/>
    <cellStyle name="40% - Accent4 3 2 4 2" xfId="3818" xr:uid="{59950AEA-8CF5-4D39-AA62-E7010CB782D2}"/>
    <cellStyle name="40% - Accent4 3 2 4 3" xfId="6030" xr:uid="{C22D9434-9B06-4243-A51A-A2E3AB7009B9}"/>
    <cellStyle name="40% - Accent4 3 2 4 4" xfId="8201" xr:uid="{4AB3AB02-BD5D-4D09-9B51-64C098A6EBC7}"/>
    <cellStyle name="40% - Accent4 3 2 5" xfId="2750" xr:uid="{9325D981-7F24-4DB7-A02B-9B091C577B91}"/>
    <cellStyle name="40% - Accent4 3 2 6" xfId="4963" xr:uid="{8B1F03BB-0FD1-44D3-AD66-3F04528FC3E5}"/>
    <cellStyle name="40% - Accent4 3 2 7" xfId="7134" xr:uid="{D98D3B91-C8C6-4765-9C61-A797FCBF6BF5}"/>
    <cellStyle name="40% - Accent4 3 3" xfId="481" xr:uid="{6484EBC5-6717-4099-A997-2FF929AE4132}"/>
    <cellStyle name="40% - Accent4 3 3 2" xfId="988" xr:uid="{5A43A00A-97D2-4D76-9ED2-4FA19F2076DD}"/>
    <cellStyle name="40% - Accent4 3 3 2 2" xfId="2056" xr:uid="{0B0729A8-F5A9-48A0-84DF-C89E878FCABE}"/>
    <cellStyle name="40% - Accent4 3 3 2 2 2" xfId="4464" xr:uid="{8921B7DB-3712-4149-8A5F-8FC254471F3B}"/>
    <cellStyle name="40% - Accent4 3 3 2 2 3" xfId="6676" xr:uid="{66BED8D0-11A2-43D0-AFEB-CE683CEB0CF2}"/>
    <cellStyle name="40% - Accent4 3 3 2 2 4" xfId="8847" xr:uid="{42851BD1-404E-4C60-8EC0-2150095C02B9}"/>
    <cellStyle name="40% - Accent4 3 3 2 3" xfId="3397" xr:uid="{23C270A2-AF9B-4A25-BC8C-ABC93A580948}"/>
    <cellStyle name="40% - Accent4 3 3 2 4" xfId="5609" xr:uid="{CCCD9AAE-5901-469A-9F15-1DBCA3A4B34D}"/>
    <cellStyle name="40% - Accent4 3 3 2 5" xfId="7780" xr:uid="{E3C51A87-A45E-4D83-A363-537B01F9FE67}"/>
    <cellStyle name="40% - Accent4 3 3 3" xfId="1551" xr:uid="{D6EED411-94CE-4A49-B782-1D709E6D6F1C}"/>
    <cellStyle name="40% - Accent4 3 3 3 2" xfId="3959" xr:uid="{C05F9197-C4B6-4D25-8F66-BCFDA047A572}"/>
    <cellStyle name="40% - Accent4 3 3 3 3" xfId="6171" xr:uid="{1713AF1D-E9C0-4DE8-9585-DD897FAABE12}"/>
    <cellStyle name="40% - Accent4 3 3 3 4" xfId="8342" xr:uid="{E5BC736F-65AC-4DC2-BAAC-399B9144386D}"/>
    <cellStyle name="40% - Accent4 3 3 4" xfId="2891" xr:uid="{97119AF6-7BF8-48DE-BA24-72C1BD99E9BD}"/>
    <cellStyle name="40% - Accent4 3 3 5" xfId="5104" xr:uid="{3F6EBDF4-6810-47D9-A779-38963E462986}"/>
    <cellStyle name="40% - Accent4 3 3 6" xfId="7275" xr:uid="{448F19F9-BFED-4F5E-A0D0-4D0DD9975138}"/>
    <cellStyle name="40% - Accent4 3 4" xfId="734" xr:uid="{E23C8165-3E91-4E2E-9673-55086076C19B}"/>
    <cellStyle name="40% - Accent4 3 4 2" xfId="1803" xr:uid="{2E08C82B-8DA3-4414-BAC8-B17C3700E999}"/>
    <cellStyle name="40% - Accent4 3 4 2 2" xfId="4211" xr:uid="{FD63CABD-0DC0-47DD-A148-865426F91848}"/>
    <cellStyle name="40% - Accent4 3 4 2 3" xfId="6423" xr:uid="{2C3505E8-69A3-4552-A310-E3F62F18B964}"/>
    <cellStyle name="40% - Accent4 3 4 2 4" xfId="8594" xr:uid="{124F762F-4E10-42A1-99EC-E1AC148E25AA}"/>
    <cellStyle name="40% - Accent4 3 4 3" xfId="3143" xr:uid="{EF13144E-F783-4179-A16C-5F98CD61B234}"/>
    <cellStyle name="40% - Accent4 3 4 4" xfId="5356" xr:uid="{DC804305-B2AC-468D-A605-FB20B0EA66E9}"/>
    <cellStyle name="40% - Accent4 3 4 5" xfId="7527" xr:uid="{34F574D5-194C-4803-9300-47D03DFEEE98}"/>
    <cellStyle name="40% - Accent4 3 5" xfId="1298" xr:uid="{7434EC08-CF54-44FF-9228-73DC99DCA031}"/>
    <cellStyle name="40% - Accent4 3 5 2" xfId="3706" xr:uid="{DBB70415-A72A-4084-817E-438C49F87F31}"/>
    <cellStyle name="40% - Accent4 3 5 3" xfId="5918" xr:uid="{B70A6BE8-3F53-4CFE-BBAA-75C995C9C25F}"/>
    <cellStyle name="40% - Accent4 3 5 4" xfId="8089" xr:uid="{AAFAEC91-21A5-4F49-B2EB-5365BBDC8DB6}"/>
    <cellStyle name="40% - Accent4 3 6" xfId="2640" xr:uid="{60999092-C885-4911-8379-496EC9068096}"/>
    <cellStyle name="40% - Accent4 3 7" xfId="4854" xr:uid="{59D199DB-800C-46B6-931F-B97E1D598447}"/>
    <cellStyle name="40% - Accent4 3 8" xfId="7025" xr:uid="{2FD416A9-F455-4818-AC82-3892682B8AFD}"/>
    <cellStyle name="40% - Accent4 4" xfId="237" xr:uid="{7A9DFB5B-C0AB-4F0D-88B0-9CEE489E30B7}"/>
    <cellStyle name="40% - Accent4 4 2" xfId="352" xr:uid="{EA6A2B25-E545-4231-BDD2-98446E457A48}"/>
    <cellStyle name="40% - Accent4 4 2 2" xfId="608" xr:uid="{2F2E63AA-876F-43ED-B4DF-35B15BE34A2D}"/>
    <cellStyle name="40% - Accent4 4 2 2 2" xfId="1115" xr:uid="{0F0C5722-F8AF-40AF-B3F7-26FF389251F9}"/>
    <cellStyle name="40% - Accent4 4 2 2 2 2" xfId="2183" xr:uid="{1B13A698-7987-40CC-A03F-67ACA15D203C}"/>
    <cellStyle name="40% - Accent4 4 2 2 2 2 2" xfId="4591" xr:uid="{CC772102-FA59-44BE-9378-D56CC371C447}"/>
    <cellStyle name="40% - Accent4 4 2 2 2 2 3" xfId="6803" xr:uid="{FAE3193B-5AE5-4CE0-A16B-CA77910EB9A2}"/>
    <cellStyle name="40% - Accent4 4 2 2 2 2 4" xfId="8974" xr:uid="{3D5EFC3D-B7FD-4E6D-80E6-EB5A481217AE}"/>
    <cellStyle name="40% - Accent4 4 2 2 2 3" xfId="3524" xr:uid="{413274E9-8A41-4AF7-A86C-7C1AE6A4DDE3}"/>
    <cellStyle name="40% - Accent4 4 2 2 2 4" xfId="5736" xr:uid="{8E44CA06-9A16-41AC-9E85-B423D1B1DEFD}"/>
    <cellStyle name="40% - Accent4 4 2 2 2 5" xfId="7907" xr:uid="{057BB685-B7C6-4AC6-925C-FE3AE09C5CFB}"/>
    <cellStyle name="40% - Accent4 4 2 2 3" xfId="1678" xr:uid="{669B2AA9-0E22-4526-BB25-71AFCE8772D8}"/>
    <cellStyle name="40% - Accent4 4 2 2 3 2" xfId="4086" xr:uid="{4113C2A8-4C48-4985-9900-73B49D58922C}"/>
    <cellStyle name="40% - Accent4 4 2 2 3 3" xfId="6298" xr:uid="{117C79B9-1340-485C-B96F-3DD147ECFA14}"/>
    <cellStyle name="40% - Accent4 4 2 2 3 4" xfId="8469" xr:uid="{080057DC-6436-404A-AD9B-FAC62E9C350E}"/>
    <cellStyle name="40% - Accent4 4 2 2 4" xfId="3018" xr:uid="{C6E0E8F3-4092-4651-AF80-F68CC3E509CE}"/>
    <cellStyle name="40% - Accent4 4 2 2 5" xfId="5231" xr:uid="{61D1B502-0A06-4279-A352-CAD3B514734E}"/>
    <cellStyle name="40% - Accent4 4 2 2 6" xfId="7402" xr:uid="{6FB8E5F2-7D30-4995-92AE-6A5F55323BDC}"/>
    <cellStyle name="40% - Accent4 4 2 3" xfId="861" xr:uid="{048DE0E0-56EA-4664-8B3F-E97EC27E0919}"/>
    <cellStyle name="40% - Accent4 4 2 3 2" xfId="1930" xr:uid="{0782D532-2C05-4D59-8139-A141400B02AB}"/>
    <cellStyle name="40% - Accent4 4 2 3 2 2" xfId="4338" xr:uid="{8B28FB34-5979-454D-A4E3-BF2920C3633E}"/>
    <cellStyle name="40% - Accent4 4 2 3 2 3" xfId="6550" xr:uid="{B8C98E42-66F8-420B-BC07-A776AB025EBE}"/>
    <cellStyle name="40% - Accent4 4 2 3 2 4" xfId="8721" xr:uid="{7AED4A01-E064-43B5-8998-12F964F5CE33}"/>
    <cellStyle name="40% - Accent4 4 2 3 3" xfId="3270" xr:uid="{AB632794-EC3B-4E7C-894A-13059BAAADF1}"/>
    <cellStyle name="40% - Accent4 4 2 3 4" xfId="5483" xr:uid="{4ED287EB-63E2-488F-951F-6B6E107C4141}"/>
    <cellStyle name="40% - Accent4 4 2 3 5" xfId="7654" xr:uid="{CCF80043-CC8E-40BD-9814-E3A9EE80A1C9}"/>
    <cellStyle name="40% - Accent4 4 2 4" xfId="1425" xr:uid="{5D354FDC-1090-407F-BACE-08784EEE4C93}"/>
    <cellStyle name="40% - Accent4 4 2 4 2" xfId="3833" xr:uid="{9F6FA591-A0FE-4108-8445-ED4F7FBF651B}"/>
    <cellStyle name="40% - Accent4 4 2 4 3" xfId="6045" xr:uid="{71A39664-38B8-4184-A044-55A1E0080826}"/>
    <cellStyle name="40% - Accent4 4 2 4 4" xfId="8216" xr:uid="{FE5298D4-C1C5-4AAC-9600-846626E85B1A}"/>
    <cellStyle name="40% - Accent4 4 2 5" xfId="2765" xr:uid="{975C41F2-2520-4821-B9A3-E07E03EDA389}"/>
    <cellStyle name="40% - Accent4 4 2 6" xfId="4978" xr:uid="{305DECA9-1DA7-4525-BD81-1F448448310D}"/>
    <cellStyle name="40% - Accent4 4 2 7" xfId="7149" xr:uid="{00899D1A-FC5B-4DF5-9B53-0F2D07FC5FD9}"/>
    <cellStyle name="40% - Accent4 4 3" xfId="496" xr:uid="{D1EF0247-77C2-4329-8190-404CD6FD221F}"/>
    <cellStyle name="40% - Accent4 4 3 2" xfId="1003" xr:uid="{630896E4-A0D4-445D-9954-151971368C00}"/>
    <cellStyle name="40% - Accent4 4 3 2 2" xfId="2071" xr:uid="{E8CC5454-6FF4-481C-A290-B040CDF90799}"/>
    <cellStyle name="40% - Accent4 4 3 2 2 2" xfId="4479" xr:uid="{0BB02FCA-554F-4653-BF70-4CFD05D752F8}"/>
    <cellStyle name="40% - Accent4 4 3 2 2 3" xfId="6691" xr:uid="{02FFAC90-0297-4213-AFCA-A04FE7235290}"/>
    <cellStyle name="40% - Accent4 4 3 2 2 4" xfId="8862" xr:uid="{9FB89618-A21E-4C37-9220-BEEABCF45954}"/>
    <cellStyle name="40% - Accent4 4 3 2 3" xfId="3412" xr:uid="{DF3E1B33-E743-4186-BA69-97EC46455BF9}"/>
    <cellStyle name="40% - Accent4 4 3 2 4" xfId="5624" xr:uid="{ACB44F96-59AB-4FF9-9EF7-C04AFF87984B}"/>
    <cellStyle name="40% - Accent4 4 3 2 5" xfId="7795" xr:uid="{64F7DB8E-DCDF-4491-9DFF-0A148E2E6517}"/>
    <cellStyle name="40% - Accent4 4 3 3" xfId="1566" xr:uid="{FC8C7836-5E3E-4794-9018-7925547105BD}"/>
    <cellStyle name="40% - Accent4 4 3 3 2" xfId="3974" xr:uid="{20D82835-4F58-45AF-A92D-70CA6DDC3F35}"/>
    <cellStyle name="40% - Accent4 4 3 3 3" xfId="6186" xr:uid="{F7B2BCA3-ABEE-4D1F-A0DE-002A947AB65E}"/>
    <cellStyle name="40% - Accent4 4 3 3 4" xfId="8357" xr:uid="{9F2BF313-2A83-4561-83C8-4BFD80A490D2}"/>
    <cellStyle name="40% - Accent4 4 3 4" xfId="2906" xr:uid="{580FE3E8-DD4E-464B-A207-DDC9D20B739B}"/>
    <cellStyle name="40% - Accent4 4 3 5" xfId="5119" xr:uid="{18A9A4AF-A251-4F59-A7A0-25E97184933A}"/>
    <cellStyle name="40% - Accent4 4 3 6" xfId="7290" xr:uid="{5CC12CB0-60B5-4DA7-9AED-C71BFCE26404}"/>
    <cellStyle name="40% - Accent4 4 4" xfId="749" xr:uid="{C03C27E2-55A3-4627-8293-9F19CC0611D9}"/>
    <cellStyle name="40% - Accent4 4 4 2" xfId="1818" xr:uid="{FC9A4269-F051-4AA0-83A9-D78E4E151DE2}"/>
    <cellStyle name="40% - Accent4 4 4 2 2" xfId="4226" xr:uid="{972AE20B-9C5D-4B64-AF46-8EC14643AD65}"/>
    <cellStyle name="40% - Accent4 4 4 2 3" xfId="6438" xr:uid="{2069B6BF-74AB-458D-8BD0-201DEC5C6132}"/>
    <cellStyle name="40% - Accent4 4 4 2 4" xfId="8609" xr:uid="{C49B46F0-B9B9-4B1F-A02D-9B076533290E}"/>
    <cellStyle name="40% - Accent4 4 4 3" xfId="3158" xr:uid="{C4C4B525-934A-465D-B371-47BD16B66FB6}"/>
    <cellStyle name="40% - Accent4 4 4 4" xfId="5371" xr:uid="{E1B79059-B4CB-43AB-8608-37E3EC7F2C98}"/>
    <cellStyle name="40% - Accent4 4 4 5" xfId="7542" xr:uid="{A2B5BAEA-4312-4FF6-8407-BE74FCC2CE07}"/>
    <cellStyle name="40% - Accent4 4 5" xfId="1313" xr:uid="{4167DD55-B480-47CC-9AC9-ED47977051CE}"/>
    <cellStyle name="40% - Accent4 4 5 2" xfId="3721" xr:uid="{0D901E1C-04E1-4DB9-A8E5-37CE1E096726}"/>
    <cellStyle name="40% - Accent4 4 5 3" xfId="5933" xr:uid="{45739713-EE51-4DBC-923A-F74124C33665}"/>
    <cellStyle name="40% - Accent4 4 5 4" xfId="8104" xr:uid="{03D06B9D-3A91-4BB7-9BDF-41E149A038C0}"/>
    <cellStyle name="40% - Accent4 4 6" xfId="2655" xr:uid="{28E7AF25-669A-4A37-96EB-ADBC110A1B17}"/>
    <cellStyle name="40% - Accent4 4 7" xfId="4869" xr:uid="{7F173770-1924-4878-BFA6-29EE21F96575}"/>
    <cellStyle name="40% - Accent4 4 8" xfId="7040" xr:uid="{14121123-5926-4B8D-8819-842CE39332F1}"/>
    <cellStyle name="40% - Accent4 5" xfId="251" xr:uid="{17475E52-65EF-4A51-8BCD-91877C2CA494}"/>
    <cellStyle name="40% - Accent4 5 2" xfId="366" xr:uid="{2DB05A3A-CDD4-4516-A53D-B37A89CC6091}"/>
    <cellStyle name="40% - Accent4 5 2 2" xfId="622" xr:uid="{7CA0E6DA-34E8-4C70-B183-A565F1183567}"/>
    <cellStyle name="40% - Accent4 5 2 2 2" xfId="1129" xr:uid="{F172F077-408C-4015-B2C0-648EBE96020B}"/>
    <cellStyle name="40% - Accent4 5 2 2 2 2" xfId="2197" xr:uid="{28935CD0-08CC-4C5C-977B-904C08E59433}"/>
    <cellStyle name="40% - Accent4 5 2 2 2 2 2" xfId="4605" xr:uid="{BF79E690-BE30-4E58-B053-48D605CA3ED3}"/>
    <cellStyle name="40% - Accent4 5 2 2 2 2 3" xfId="6817" xr:uid="{E2B917CF-9C35-453B-B65A-EFA1E86A9E2D}"/>
    <cellStyle name="40% - Accent4 5 2 2 2 2 4" xfId="8988" xr:uid="{39C74AAB-ABDA-44DD-989F-53CA709D9AEC}"/>
    <cellStyle name="40% - Accent4 5 2 2 2 3" xfId="3538" xr:uid="{4653C9B1-6EFD-4C5C-8DAE-A7C4FAB6A436}"/>
    <cellStyle name="40% - Accent4 5 2 2 2 4" xfId="5750" xr:uid="{A9802BDB-F9DB-4D92-91B4-C19036A5B83F}"/>
    <cellStyle name="40% - Accent4 5 2 2 2 5" xfId="7921" xr:uid="{54DDD221-7516-46FA-A784-2638818BB5E2}"/>
    <cellStyle name="40% - Accent4 5 2 2 3" xfId="1692" xr:uid="{D4001B1F-5FBE-4F17-A988-048F23449912}"/>
    <cellStyle name="40% - Accent4 5 2 2 3 2" xfId="4100" xr:uid="{846EFDC0-666F-46C5-815C-0E9771A76AF0}"/>
    <cellStyle name="40% - Accent4 5 2 2 3 3" xfId="6312" xr:uid="{E169F674-537C-433F-8718-93A5601E4D4D}"/>
    <cellStyle name="40% - Accent4 5 2 2 3 4" xfId="8483" xr:uid="{78B7678A-E068-431F-BBB1-A1B4B99DCB7F}"/>
    <cellStyle name="40% - Accent4 5 2 2 4" xfId="3032" xr:uid="{FE91EEFE-D393-4ADA-A04B-751A76FCAB8A}"/>
    <cellStyle name="40% - Accent4 5 2 2 5" xfId="5245" xr:uid="{2BB8D445-D08E-4068-B095-5F26D40409BB}"/>
    <cellStyle name="40% - Accent4 5 2 2 6" xfId="7416" xr:uid="{9DAF9D43-6649-4454-9EBC-BC0A0B7B000D}"/>
    <cellStyle name="40% - Accent4 5 2 3" xfId="875" xr:uid="{B56002A7-4B38-4C8D-B276-DE008684A929}"/>
    <cellStyle name="40% - Accent4 5 2 3 2" xfId="1944" xr:uid="{F386452C-074E-4C73-A8CF-32F5ADD53C33}"/>
    <cellStyle name="40% - Accent4 5 2 3 2 2" xfId="4352" xr:uid="{C8634E6E-A005-436B-978B-081FC79D8BC4}"/>
    <cellStyle name="40% - Accent4 5 2 3 2 3" xfId="6564" xr:uid="{E0B6FD2E-CF8B-489C-AA16-E972D86EC07B}"/>
    <cellStyle name="40% - Accent4 5 2 3 2 4" xfId="8735" xr:uid="{0B9CCF26-59E3-458D-83BE-1863F0ABA852}"/>
    <cellStyle name="40% - Accent4 5 2 3 3" xfId="3284" xr:uid="{0AB9B178-A0BD-4F01-BB2D-31611B3BA574}"/>
    <cellStyle name="40% - Accent4 5 2 3 4" xfId="5497" xr:uid="{54E0CC8E-3CFD-4830-94AA-6A9B463E9059}"/>
    <cellStyle name="40% - Accent4 5 2 3 5" xfId="7668" xr:uid="{58180DDB-221D-47C9-8E1C-7768ADE8E0AC}"/>
    <cellStyle name="40% - Accent4 5 2 4" xfId="1439" xr:uid="{EDBD34AE-75BA-4E6C-84EF-994B195DE641}"/>
    <cellStyle name="40% - Accent4 5 2 4 2" xfId="3847" xr:uid="{F0B73A87-1B59-43C3-BDFF-8EABFA048490}"/>
    <cellStyle name="40% - Accent4 5 2 4 3" xfId="6059" xr:uid="{1FDBC4D0-F7E8-4D54-B329-80F4AC5101C3}"/>
    <cellStyle name="40% - Accent4 5 2 4 4" xfId="8230" xr:uid="{AB38BE50-5C38-4984-860D-04596D9C916A}"/>
    <cellStyle name="40% - Accent4 5 2 5" xfId="2779" xr:uid="{09809514-8339-43D1-AF43-6D8D58A92037}"/>
    <cellStyle name="40% - Accent4 5 2 6" xfId="4992" xr:uid="{F19F31C5-D55A-457D-9BD7-675E0E290385}"/>
    <cellStyle name="40% - Accent4 5 2 7" xfId="7163" xr:uid="{D8148763-C1B2-4981-9741-DD3572C3E0AA}"/>
    <cellStyle name="40% - Accent4 5 3" xfId="510" xr:uid="{895B3275-D513-48DA-86E7-B8625D6A3E2C}"/>
    <cellStyle name="40% - Accent4 5 3 2" xfId="1017" xr:uid="{21E7DEC7-D40E-4EAB-88E1-499DCDCEDEE9}"/>
    <cellStyle name="40% - Accent4 5 3 2 2" xfId="2085" xr:uid="{C1785EAE-9013-453D-886B-2DC0C71D3CF7}"/>
    <cellStyle name="40% - Accent4 5 3 2 2 2" xfId="4493" xr:uid="{99A8F85F-C5B3-4ED8-AFB6-60787B7A8D92}"/>
    <cellStyle name="40% - Accent4 5 3 2 2 3" xfId="6705" xr:uid="{BC1A3E99-F2A2-4129-A66C-6CD95F311404}"/>
    <cellStyle name="40% - Accent4 5 3 2 2 4" xfId="8876" xr:uid="{34BE3E74-5F9D-47AB-B526-382A9B266FAB}"/>
    <cellStyle name="40% - Accent4 5 3 2 3" xfId="3426" xr:uid="{6FE5FB2D-2DF1-4019-9C5D-3F437E2B2FBE}"/>
    <cellStyle name="40% - Accent4 5 3 2 4" xfId="5638" xr:uid="{0ADFC003-AC71-4674-BF17-7B11E6F4BD4D}"/>
    <cellStyle name="40% - Accent4 5 3 2 5" xfId="7809" xr:uid="{58699F32-889D-4624-B671-83BF503BA35C}"/>
    <cellStyle name="40% - Accent4 5 3 3" xfId="1580" xr:uid="{6803A7D1-9275-48D5-A6C1-2107B32ED27E}"/>
    <cellStyle name="40% - Accent4 5 3 3 2" xfId="3988" xr:uid="{BA62DBD6-E9BD-4B3E-AE6C-32E5DF040FF5}"/>
    <cellStyle name="40% - Accent4 5 3 3 3" xfId="6200" xr:uid="{A4EF23AE-03EE-4D44-9616-AC153BB5BA04}"/>
    <cellStyle name="40% - Accent4 5 3 3 4" xfId="8371" xr:uid="{D30F9C85-E0C7-400F-9950-E9E721044A02}"/>
    <cellStyle name="40% - Accent4 5 3 4" xfId="2920" xr:uid="{F325881E-28C0-4C6C-9C65-268383E5092C}"/>
    <cellStyle name="40% - Accent4 5 3 5" xfId="5133" xr:uid="{61C86404-9102-45A9-8466-4A4FA770EE92}"/>
    <cellStyle name="40% - Accent4 5 3 6" xfId="7304" xr:uid="{2BDA54BB-4DAF-4864-9D23-AFF2D7298B05}"/>
    <cellStyle name="40% - Accent4 5 4" xfId="763" xr:uid="{38198E62-ED9D-490E-B032-D66DB0CF1EC6}"/>
    <cellStyle name="40% - Accent4 5 4 2" xfId="1832" xr:uid="{1DD2C47D-29D7-4D67-B971-182E855A8404}"/>
    <cellStyle name="40% - Accent4 5 4 2 2" xfId="4240" xr:uid="{9949C3E8-34CA-49B9-B362-849B48AE584F}"/>
    <cellStyle name="40% - Accent4 5 4 2 3" xfId="6452" xr:uid="{95F4D351-6CD5-4F58-B0F6-A7F8744A147A}"/>
    <cellStyle name="40% - Accent4 5 4 2 4" xfId="8623" xr:uid="{B579850A-8394-4DEA-8F59-E9B8805A3A0A}"/>
    <cellStyle name="40% - Accent4 5 4 3" xfId="3172" xr:uid="{E9C58196-8A0F-45EE-8EA3-43D9D54EC054}"/>
    <cellStyle name="40% - Accent4 5 4 4" xfId="5385" xr:uid="{48684881-277D-43A2-924A-CF010068BBEF}"/>
    <cellStyle name="40% - Accent4 5 4 5" xfId="7556" xr:uid="{669517A5-AE7F-447C-8ADB-D30F6B3515F8}"/>
    <cellStyle name="40% - Accent4 5 5" xfId="1327" xr:uid="{C2768E4B-02DD-4A44-ABC2-2FD2331C272C}"/>
    <cellStyle name="40% - Accent4 5 5 2" xfId="3735" xr:uid="{D41D8B5B-0F6A-4254-82A4-B9378481F74D}"/>
    <cellStyle name="40% - Accent4 5 5 3" xfId="5947" xr:uid="{134524E7-44B2-4F65-AC1B-E37F1E9B1AD9}"/>
    <cellStyle name="40% - Accent4 5 5 4" xfId="8118" xr:uid="{E34548E2-5872-4868-B223-3E9D5E0BEBC2}"/>
    <cellStyle name="40% - Accent4 5 6" xfId="2669" xr:uid="{6A49CF58-7857-4C5F-95E2-19D536C67452}"/>
    <cellStyle name="40% - Accent4 5 7" xfId="4883" xr:uid="{5C22B201-BFFD-493D-AD0E-1B3BE686C18A}"/>
    <cellStyle name="40% - Accent4 5 8" xfId="7054" xr:uid="{537C4069-A377-48B8-8038-6565489F3B16}"/>
    <cellStyle name="40% - Accent4 6" xfId="265" xr:uid="{EE46BE7A-D824-4EFE-A3A4-2B728C25ADC3}"/>
    <cellStyle name="40% - Accent4 6 2" xfId="380" xr:uid="{C72AE752-5ACF-4412-A854-41969962513D}"/>
    <cellStyle name="40% - Accent4 6 2 2" xfId="636" xr:uid="{22AC5F5E-256B-47CF-86A8-333611824D46}"/>
    <cellStyle name="40% - Accent4 6 2 2 2" xfId="1143" xr:uid="{BDDCE04B-9739-4B57-BC2B-3AB742583B7E}"/>
    <cellStyle name="40% - Accent4 6 2 2 2 2" xfId="2211" xr:uid="{BD44A467-19BA-41AD-AAC0-3D8CFE225C88}"/>
    <cellStyle name="40% - Accent4 6 2 2 2 2 2" xfId="4619" xr:uid="{B29B5EDA-48BE-4B38-B339-3F40E1459D60}"/>
    <cellStyle name="40% - Accent4 6 2 2 2 2 3" xfId="6831" xr:uid="{84D4536C-37C6-4ED3-A108-4DA4493001FF}"/>
    <cellStyle name="40% - Accent4 6 2 2 2 2 4" xfId="9002" xr:uid="{38C90D92-DE7A-4652-8098-0EB4EE7E7A83}"/>
    <cellStyle name="40% - Accent4 6 2 2 2 3" xfId="3552" xr:uid="{E8CE41C6-CE28-42EA-9A11-3CA1C1FF62BF}"/>
    <cellStyle name="40% - Accent4 6 2 2 2 4" xfId="5764" xr:uid="{97248289-4BF5-4941-95E4-93DFFADC49A1}"/>
    <cellStyle name="40% - Accent4 6 2 2 2 5" xfId="7935" xr:uid="{6865E57F-1B7A-43E3-9FEE-F1BCC7520F24}"/>
    <cellStyle name="40% - Accent4 6 2 2 3" xfId="1706" xr:uid="{3B2E0904-0593-418E-88DD-314F86C467A8}"/>
    <cellStyle name="40% - Accent4 6 2 2 3 2" xfId="4114" xr:uid="{F095FB13-8D1B-4CA5-8E0D-70CA40295152}"/>
    <cellStyle name="40% - Accent4 6 2 2 3 3" xfId="6326" xr:uid="{98E50634-C00A-42B2-8A98-7337657B2468}"/>
    <cellStyle name="40% - Accent4 6 2 2 3 4" xfId="8497" xr:uid="{E377172F-57D2-4F97-9511-CF3CBFC0DEB7}"/>
    <cellStyle name="40% - Accent4 6 2 2 4" xfId="3046" xr:uid="{D56BFE13-EDEC-4263-B48C-0725EC230AA5}"/>
    <cellStyle name="40% - Accent4 6 2 2 5" xfId="5259" xr:uid="{BA4AB56E-DE97-426F-87C0-20F55A7B2BBF}"/>
    <cellStyle name="40% - Accent4 6 2 2 6" xfId="7430" xr:uid="{DD0CBD89-4478-4379-83F1-0BB49A34931D}"/>
    <cellStyle name="40% - Accent4 6 2 3" xfId="889" xr:uid="{71FB58A7-4F62-4CEC-8268-CA2012EA6F36}"/>
    <cellStyle name="40% - Accent4 6 2 3 2" xfId="1958" xr:uid="{7E1C4AAD-BBF5-49A3-A664-6B09DBA3C384}"/>
    <cellStyle name="40% - Accent4 6 2 3 2 2" xfId="4366" xr:uid="{BA12660A-61BA-4D01-911A-BBD2545ED85B}"/>
    <cellStyle name="40% - Accent4 6 2 3 2 3" xfId="6578" xr:uid="{5DE79A9B-9DC2-49ED-9433-F99E81FDA937}"/>
    <cellStyle name="40% - Accent4 6 2 3 2 4" xfId="8749" xr:uid="{6AA01048-E1CE-44A4-9E2A-298239BFDEAE}"/>
    <cellStyle name="40% - Accent4 6 2 3 3" xfId="3298" xr:uid="{3EF93B01-6906-4003-8C48-B85700C323A6}"/>
    <cellStyle name="40% - Accent4 6 2 3 4" xfId="5511" xr:uid="{86782EB3-D178-4AAA-9B08-E6B81A41EBFB}"/>
    <cellStyle name="40% - Accent4 6 2 3 5" xfId="7682" xr:uid="{1B4F4D63-C5D9-457A-80EF-9AD5138D6467}"/>
    <cellStyle name="40% - Accent4 6 2 4" xfId="1453" xr:uid="{4EE45541-C063-441F-B92A-71FF0435C9B8}"/>
    <cellStyle name="40% - Accent4 6 2 4 2" xfId="3861" xr:uid="{D70D029E-E282-49F8-B6CE-7B0D2A90225E}"/>
    <cellStyle name="40% - Accent4 6 2 4 3" xfId="6073" xr:uid="{865F0A7C-D05D-43D3-9900-A4323B2D02BE}"/>
    <cellStyle name="40% - Accent4 6 2 4 4" xfId="8244" xr:uid="{E81AF162-CA28-422D-99E8-F49F9BF447FC}"/>
    <cellStyle name="40% - Accent4 6 2 5" xfId="2793" xr:uid="{1E091C00-9FDD-477A-8A99-3177E78BCF74}"/>
    <cellStyle name="40% - Accent4 6 2 6" xfId="5006" xr:uid="{982EB7A6-23CE-4F8A-B028-5C01B266E968}"/>
    <cellStyle name="40% - Accent4 6 2 7" xfId="7177" xr:uid="{F5925675-A830-4D77-9AF3-5CD4318CDCF9}"/>
    <cellStyle name="40% - Accent4 6 3" xfId="524" xr:uid="{9DDD52C3-0189-42A7-A63E-F2917AF3B7EF}"/>
    <cellStyle name="40% - Accent4 6 3 2" xfId="1031" xr:uid="{84EAB7AD-8967-4197-B7AF-70259F14478A}"/>
    <cellStyle name="40% - Accent4 6 3 2 2" xfId="2099" xr:uid="{DA99BCF6-47DB-43F2-AC8F-29956D434396}"/>
    <cellStyle name="40% - Accent4 6 3 2 2 2" xfId="4507" xr:uid="{D2F031FB-CED6-430C-ABE4-773DC988DC55}"/>
    <cellStyle name="40% - Accent4 6 3 2 2 3" xfId="6719" xr:uid="{83B580CD-7685-4C5F-9E47-EFF800B9B781}"/>
    <cellStyle name="40% - Accent4 6 3 2 2 4" xfId="8890" xr:uid="{7A0596DA-3106-48BB-ADA5-94E7F4E49B03}"/>
    <cellStyle name="40% - Accent4 6 3 2 3" xfId="3440" xr:uid="{340F4842-3A32-4D09-A86D-B9A41A33BB8F}"/>
    <cellStyle name="40% - Accent4 6 3 2 4" xfId="5652" xr:uid="{D50E4DDB-AE2F-4115-B8EF-E83B4B26B51E}"/>
    <cellStyle name="40% - Accent4 6 3 2 5" xfId="7823" xr:uid="{B92AEC05-C998-4262-B83D-772B9B3FEBA3}"/>
    <cellStyle name="40% - Accent4 6 3 3" xfId="1594" xr:uid="{826DCF20-DE98-4752-AD84-C5CE2A43AFBB}"/>
    <cellStyle name="40% - Accent4 6 3 3 2" xfId="4002" xr:uid="{55982709-6F3F-45B5-8651-FED5A4F40D8C}"/>
    <cellStyle name="40% - Accent4 6 3 3 3" xfId="6214" xr:uid="{26F18772-4C78-48B9-8FEC-921A0DE7335B}"/>
    <cellStyle name="40% - Accent4 6 3 3 4" xfId="8385" xr:uid="{EA27B295-1F27-4D5B-AE51-FC74951CA673}"/>
    <cellStyle name="40% - Accent4 6 3 4" xfId="2934" xr:uid="{F79E2F15-FF57-4581-8E98-110E08569B93}"/>
    <cellStyle name="40% - Accent4 6 3 5" xfId="5147" xr:uid="{F69F6EEE-D787-48C8-8D0B-2BCD6B5DC7C0}"/>
    <cellStyle name="40% - Accent4 6 3 6" xfId="7318" xr:uid="{ED1555D9-46D7-4916-83F0-2C26D8EB9E90}"/>
    <cellStyle name="40% - Accent4 6 4" xfId="777" xr:uid="{30FBC9BA-325D-4106-9EDA-336BCCCBFDD3}"/>
    <cellStyle name="40% - Accent4 6 4 2" xfId="1846" xr:uid="{FF686DDB-BB15-4C4C-B5A2-1B4E05C5A8AD}"/>
    <cellStyle name="40% - Accent4 6 4 2 2" xfId="4254" xr:uid="{F03D9EAC-4474-4762-87F3-F341374AFB6F}"/>
    <cellStyle name="40% - Accent4 6 4 2 3" xfId="6466" xr:uid="{2C4B88A4-A37D-4B22-A8E6-134BC7FE05E7}"/>
    <cellStyle name="40% - Accent4 6 4 2 4" xfId="8637" xr:uid="{6F96D1D9-4913-4860-8D5F-EC6FD8FF324D}"/>
    <cellStyle name="40% - Accent4 6 4 3" xfId="3186" xr:uid="{067DDBFF-3BEA-44D2-AF46-5B2BF424B889}"/>
    <cellStyle name="40% - Accent4 6 4 4" xfId="5399" xr:uid="{C7029282-15E4-47E9-BC77-B8BC6776DB9F}"/>
    <cellStyle name="40% - Accent4 6 4 5" xfId="7570" xr:uid="{06AD0337-E6E5-44B8-8686-A86968503A18}"/>
    <cellStyle name="40% - Accent4 6 5" xfId="1341" xr:uid="{4613CD4F-D2DA-4AA3-85CE-C139446934F8}"/>
    <cellStyle name="40% - Accent4 6 5 2" xfId="3749" xr:uid="{0F69F5F5-2F0F-4A92-89D4-E8959971E189}"/>
    <cellStyle name="40% - Accent4 6 5 3" xfId="5961" xr:uid="{D56E7514-1961-4A72-9583-7BF63D33671A}"/>
    <cellStyle name="40% - Accent4 6 5 4" xfId="8132" xr:uid="{32BFDC70-D74E-4C48-94C8-9D56D93F5737}"/>
    <cellStyle name="40% - Accent4 6 6" xfId="2683" xr:uid="{F1FDEE70-EC8E-4B90-98F4-2AE9EE00C6E8}"/>
    <cellStyle name="40% - Accent4 6 7" xfId="4897" xr:uid="{321EE7AB-8712-4F34-9C41-6E11405715D7}"/>
    <cellStyle name="40% - Accent4 6 8" xfId="7068" xr:uid="{38E68A55-C638-4B61-AD75-878D959307CC}"/>
    <cellStyle name="40% - Accent4 7" xfId="279" xr:uid="{86013A39-9C1A-4DBC-A206-BC909B1FC8CC}"/>
    <cellStyle name="40% - Accent4 7 2" xfId="394" xr:uid="{254CE181-88C3-446C-9AC6-D5978260F9BC}"/>
    <cellStyle name="40% - Accent4 7 2 2" xfId="650" xr:uid="{478B53FD-9765-43CB-BF37-38C3B53E17D0}"/>
    <cellStyle name="40% - Accent4 7 2 2 2" xfId="1157" xr:uid="{0AE22471-304C-42AA-B822-BF759DCD5255}"/>
    <cellStyle name="40% - Accent4 7 2 2 2 2" xfId="2225" xr:uid="{351DBCB5-B1CB-40B9-AEF3-2F001DEA50F2}"/>
    <cellStyle name="40% - Accent4 7 2 2 2 2 2" xfId="4633" xr:uid="{B6A4D7A0-7561-455C-A403-E6C79670DE54}"/>
    <cellStyle name="40% - Accent4 7 2 2 2 2 3" xfId="6845" xr:uid="{D7FF0ADF-1CB3-4A1C-B7BD-33E70ED84905}"/>
    <cellStyle name="40% - Accent4 7 2 2 2 2 4" xfId="9016" xr:uid="{B7D348C2-E859-41E2-86BD-9EAABE8CE54C}"/>
    <cellStyle name="40% - Accent4 7 2 2 2 3" xfId="3566" xr:uid="{E2E50537-ED7E-4ABB-8875-EA902AE5FE4A}"/>
    <cellStyle name="40% - Accent4 7 2 2 2 4" xfId="5778" xr:uid="{05B4E5E2-A333-442C-AD28-17A6DCD88061}"/>
    <cellStyle name="40% - Accent4 7 2 2 2 5" xfId="7949" xr:uid="{727326F3-3EB4-4591-8D16-414A66F742DF}"/>
    <cellStyle name="40% - Accent4 7 2 2 3" xfId="1720" xr:uid="{63C48647-CA6C-493D-9482-FDA60E294B9C}"/>
    <cellStyle name="40% - Accent4 7 2 2 3 2" xfId="4128" xr:uid="{35E001E3-539F-4CAF-A081-22ADFF6CFD83}"/>
    <cellStyle name="40% - Accent4 7 2 2 3 3" xfId="6340" xr:uid="{DAA0AC5A-A081-4CCC-82C1-3FA42B423634}"/>
    <cellStyle name="40% - Accent4 7 2 2 3 4" xfId="8511" xr:uid="{02D7C699-53B0-4C14-8FFB-B3D13E70B89F}"/>
    <cellStyle name="40% - Accent4 7 2 2 4" xfId="3060" xr:uid="{C68E5D77-AD2C-479A-A3D5-D65ECCD12D8B}"/>
    <cellStyle name="40% - Accent4 7 2 2 5" xfId="5273" xr:uid="{E2DF3D7A-428D-4B94-A81C-E45D4F49AEBC}"/>
    <cellStyle name="40% - Accent4 7 2 2 6" xfId="7444" xr:uid="{28DEF5A5-1742-42B1-ACAB-E66F376A26BF}"/>
    <cellStyle name="40% - Accent4 7 2 3" xfId="903" xr:uid="{D7357272-AB76-43D9-8A43-BF8D95C93CB1}"/>
    <cellStyle name="40% - Accent4 7 2 3 2" xfId="1972" xr:uid="{636B5A86-9286-4D4E-B5BB-930F63DE55B5}"/>
    <cellStyle name="40% - Accent4 7 2 3 2 2" xfId="4380" xr:uid="{BEF6277E-3DDB-40F1-96C5-8A884EB701E5}"/>
    <cellStyle name="40% - Accent4 7 2 3 2 3" xfId="6592" xr:uid="{EB6629AA-8CFC-4E1D-9D5F-53DB28B50B00}"/>
    <cellStyle name="40% - Accent4 7 2 3 2 4" xfId="8763" xr:uid="{C07BEA65-E2E2-4344-A85F-89811EBB8636}"/>
    <cellStyle name="40% - Accent4 7 2 3 3" xfId="3312" xr:uid="{82806EEF-17D4-433B-9869-451E5F127C41}"/>
    <cellStyle name="40% - Accent4 7 2 3 4" xfId="5525" xr:uid="{1258481F-3A1D-4E44-9A4B-9170BD28815B}"/>
    <cellStyle name="40% - Accent4 7 2 3 5" xfId="7696" xr:uid="{9A70CE32-EA76-47C1-8919-4874CD60D17D}"/>
    <cellStyle name="40% - Accent4 7 2 4" xfId="1467" xr:uid="{61FCD7A4-5765-4AFC-B140-A69DC8F51246}"/>
    <cellStyle name="40% - Accent4 7 2 4 2" xfId="3875" xr:uid="{CFD0C08B-47A9-4C31-BC82-3505DC08D2A6}"/>
    <cellStyle name="40% - Accent4 7 2 4 3" xfId="6087" xr:uid="{867A0BF4-50F4-44F4-BC66-CB1A2B10E2F6}"/>
    <cellStyle name="40% - Accent4 7 2 4 4" xfId="8258" xr:uid="{4568D354-13A3-4990-8927-CE4D3A501CF4}"/>
    <cellStyle name="40% - Accent4 7 2 5" xfId="2807" xr:uid="{104BDF73-A28E-4197-89F1-C83D143AA15B}"/>
    <cellStyle name="40% - Accent4 7 2 6" xfId="5020" xr:uid="{D0ADCD6F-B8AA-4D82-9E30-0BF5322826A7}"/>
    <cellStyle name="40% - Accent4 7 2 7" xfId="7191" xr:uid="{58662772-F10C-49D8-9F47-A99B805D227F}"/>
    <cellStyle name="40% - Accent4 7 3" xfId="538" xr:uid="{A97D26CD-1159-49FC-8250-EAE8932550A4}"/>
    <cellStyle name="40% - Accent4 7 3 2" xfId="1045" xr:uid="{7490C5CF-85EE-4AD7-A73F-B8646FDCAB87}"/>
    <cellStyle name="40% - Accent4 7 3 2 2" xfId="2113" xr:uid="{4EA43D80-3FA6-43C6-95C9-9AEE2C747B5E}"/>
    <cellStyle name="40% - Accent4 7 3 2 2 2" xfId="4521" xr:uid="{38E5E6AF-053F-4DB5-BFE3-BA052E897D20}"/>
    <cellStyle name="40% - Accent4 7 3 2 2 3" xfId="6733" xr:uid="{52FE35C2-4DA1-4982-8CE5-735F73F0EB29}"/>
    <cellStyle name="40% - Accent4 7 3 2 2 4" xfId="8904" xr:uid="{AA088FD9-9ED4-4BFA-B53F-8CBE8A9F9D63}"/>
    <cellStyle name="40% - Accent4 7 3 2 3" xfId="3454" xr:uid="{FF6CD8E2-A9F6-4E86-93F3-645315AA3DF7}"/>
    <cellStyle name="40% - Accent4 7 3 2 4" xfId="5666" xr:uid="{29C55F69-6DBC-4B1F-B1BF-2C46B1FC795C}"/>
    <cellStyle name="40% - Accent4 7 3 2 5" xfId="7837" xr:uid="{92304BE9-84DB-4FAA-98B8-4A91865FCBEF}"/>
    <cellStyle name="40% - Accent4 7 3 3" xfId="1608" xr:uid="{07C0CA2A-1509-418B-8EC3-A886AACF531C}"/>
    <cellStyle name="40% - Accent4 7 3 3 2" xfId="4016" xr:uid="{93F6F2F6-9FD5-4CB7-A5D6-80E0BE96C100}"/>
    <cellStyle name="40% - Accent4 7 3 3 3" xfId="6228" xr:uid="{F9652B9C-22BA-42C7-87A6-B8D52EC2B43B}"/>
    <cellStyle name="40% - Accent4 7 3 3 4" xfId="8399" xr:uid="{9B86CB3D-2720-4C92-B17C-7EAAB740D6C1}"/>
    <cellStyle name="40% - Accent4 7 3 4" xfId="2948" xr:uid="{A184B892-90E6-4274-8057-83E3E172D1A5}"/>
    <cellStyle name="40% - Accent4 7 3 5" xfId="5161" xr:uid="{B3C9AE02-B654-41DB-91C4-4FCAE71CE1C1}"/>
    <cellStyle name="40% - Accent4 7 3 6" xfId="7332" xr:uid="{B3969647-325D-47D9-9FAA-89C6EA557535}"/>
    <cellStyle name="40% - Accent4 7 4" xfId="791" xr:uid="{32478E81-2EAB-49C1-A789-1D2B91C31312}"/>
    <cellStyle name="40% - Accent4 7 4 2" xfId="1860" xr:uid="{2D29CAE0-5237-4BF8-96AC-8108ACFCB106}"/>
    <cellStyle name="40% - Accent4 7 4 2 2" xfId="4268" xr:uid="{343E6F9F-3B26-4148-8DD7-3FFCBAAC4BDD}"/>
    <cellStyle name="40% - Accent4 7 4 2 3" xfId="6480" xr:uid="{2838AD82-0A12-4CD9-8E8A-40E7C443F66D}"/>
    <cellStyle name="40% - Accent4 7 4 2 4" xfId="8651" xr:uid="{D4B90B99-D816-4D75-8D09-6BA670C400AD}"/>
    <cellStyle name="40% - Accent4 7 4 3" xfId="3200" xr:uid="{C10C23B0-DE9D-4146-B42E-B0AA9F6D12BB}"/>
    <cellStyle name="40% - Accent4 7 4 4" xfId="5413" xr:uid="{F8F0AA88-F347-461B-8AC4-B9CD2E5EDCC4}"/>
    <cellStyle name="40% - Accent4 7 4 5" xfId="7584" xr:uid="{5960D0FA-7D9D-43DD-BD67-049FB5F5F59F}"/>
    <cellStyle name="40% - Accent4 7 5" xfId="1355" xr:uid="{628F90E3-A652-4C6A-B9B9-6577625B023C}"/>
    <cellStyle name="40% - Accent4 7 5 2" xfId="3763" xr:uid="{74F65F61-83CD-424B-BCAF-AAEC71CDFB1C}"/>
    <cellStyle name="40% - Accent4 7 5 3" xfId="5975" xr:uid="{F5A6C34D-BAA9-4D1F-B8F7-7C2EC251649B}"/>
    <cellStyle name="40% - Accent4 7 5 4" xfId="8146" xr:uid="{F18A48B5-F765-42F6-8D98-DF7A8ECF6A7A}"/>
    <cellStyle name="40% - Accent4 7 6" xfId="2697" xr:uid="{3AB7C4AE-6E6C-418D-BA45-4B9436EF10A9}"/>
    <cellStyle name="40% - Accent4 7 7" xfId="4911" xr:uid="{949400FF-9844-4A59-ADF4-BCB5459EF95C}"/>
    <cellStyle name="40% - Accent4 7 8" xfId="7082" xr:uid="{09309470-05E9-4460-9DA1-F42CC13DC9FF}"/>
    <cellStyle name="40% - Accent4 8" xfId="293" xr:uid="{DBD69CF6-3F43-4F41-8A68-477E6DD47597}"/>
    <cellStyle name="40% - Accent4 8 2" xfId="408" xr:uid="{B8E36B49-A580-48EE-B098-041FD715E398}"/>
    <cellStyle name="40% - Accent4 8 2 2" xfId="664" xr:uid="{80875B7C-65F4-4D47-ADF1-3A5C4432F603}"/>
    <cellStyle name="40% - Accent4 8 2 2 2" xfId="1171" xr:uid="{9FF588C5-B0CA-4AE4-84C3-7C8DBAAB3443}"/>
    <cellStyle name="40% - Accent4 8 2 2 2 2" xfId="2239" xr:uid="{D444165E-AA48-4BC4-A72C-836F960272A8}"/>
    <cellStyle name="40% - Accent4 8 2 2 2 2 2" xfId="4647" xr:uid="{F185E9A5-F4C7-41E9-8569-0604A8AE27B7}"/>
    <cellStyle name="40% - Accent4 8 2 2 2 2 3" xfId="6859" xr:uid="{266AAD99-502F-4131-842E-9F04BFA62F37}"/>
    <cellStyle name="40% - Accent4 8 2 2 2 2 4" xfId="9030" xr:uid="{22E6A62B-CC9E-417F-9BBA-2F08F8262E17}"/>
    <cellStyle name="40% - Accent4 8 2 2 2 3" xfId="3580" xr:uid="{69A5B99D-563E-4259-88D3-3C804AC530F1}"/>
    <cellStyle name="40% - Accent4 8 2 2 2 4" xfId="5792" xr:uid="{F0665045-5DFE-4C65-8827-513E5C954BC9}"/>
    <cellStyle name="40% - Accent4 8 2 2 2 5" xfId="7963" xr:uid="{71DC2CC4-6C34-4A45-9C19-87F9E71A8877}"/>
    <cellStyle name="40% - Accent4 8 2 2 3" xfId="1734" xr:uid="{758A7BB9-C299-42D7-A7A7-B6823AEF4DF7}"/>
    <cellStyle name="40% - Accent4 8 2 2 3 2" xfId="4142" xr:uid="{3E2E727A-90BE-4EA9-9FB2-6A1484FC880C}"/>
    <cellStyle name="40% - Accent4 8 2 2 3 3" xfId="6354" xr:uid="{08E2C531-E406-4D6D-939B-AD6A2D0E9018}"/>
    <cellStyle name="40% - Accent4 8 2 2 3 4" xfId="8525" xr:uid="{9421095F-6264-4FFB-B496-042F2E750C5F}"/>
    <cellStyle name="40% - Accent4 8 2 2 4" xfId="3074" xr:uid="{A7B57686-945F-46B4-BDF4-ED721D72B940}"/>
    <cellStyle name="40% - Accent4 8 2 2 5" xfId="5287" xr:uid="{D779400F-CB58-4F8A-8D54-38F92D42734E}"/>
    <cellStyle name="40% - Accent4 8 2 2 6" xfId="7458" xr:uid="{828C3218-7EDF-4DF2-AF05-3FBD0917792E}"/>
    <cellStyle name="40% - Accent4 8 2 3" xfId="917" xr:uid="{FD1FE39B-4883-487A-8628-301C2BD8E98E}"/>
    <cellStyle name="40% - Accent4 8 2 3 2" xfId="1986" xr:uid="{E8E6F347-E119-436B-AEBC-D46A9708FE21}"/>
    <cellStyle name="40% - Accent4 8 2 3 2 2" xfId="4394" xr:uid="{582F1204-4F4A-40C1-92AD-78108A705B23}"/>
    <cellStyle name="40% - Accent4 8 2 3 2 3" xfId="6606" xr:uid="{1DFED351-6C85-419A-AB5C-877E87F14114}"/>
    <cellStyle name="40% - Accent4 8 2 3 2 4" xfId="8777" xr:uid="{4BD8F887-D124-47B6-A8CD-26A20603B630}"/>
    <cellStyle name="40% - Accent4 8 2 3 3" xfId="3326" xr:uid="{28B13067-CB6A-4D3A-B157-E2E5C477DAB5}"/>
    <cellStyle name="40% - Accent4 8 2 3 4" xfId="5539" xr:uid="{63B3B69E-7ADB-4BF8-9802-FDB73D25F821}"/>
    <cellStyle name="40% - Accent4 8 2 3 5" xfId="7710" xr:uid="{7E3848EC-FB0D-4B62-A0D0-0F02CE70A734}"/>
    <cellStyle name="40% - Accent4 8 2 4" xfId="1481" xr:uid="{5A85471A-1EFD-40B1-9397-2F4A2A4407E1}"/>
    <cellStyle name="40% - Accent4 8 2 4 2" xfId="3889" xr:uid="{2C25FFE9-EE45-449B-865E-B1D34EF5A274}"/>
    <cellStyle name="40% - Accent4 8 2 4 3" xfId="6101" xr:uid="{4877116C-77CE-4A5F-931F-7388A82A5BA3}"/>
    <cellStyle name="40% - Accent4 8 2 4 4" xfId="8272" xr:uid="{9E7454DE-4C5C-42DC-9BC9-234A839793BA}"/>
    <cellStyle name="40% - Accent4 8 2 5" xfId="2821" xr:uid="{A49C13EC-6DEC-4445-B35C-03ABF8464259}"/>
    <cellStyle name="40% - Accent4 8 2 6" xfId="5034" xr:uid="{C3EAA443-CBEF-47BA-A941-380E85C130DC}"/>
    <cellStyle name="40% - Accent4 8 2 7" xfId="7205" xr:uid="{CCAE26B4-A637-4A0C-BE2C-1053F7C17C73}"/>
    <cellStyle name="40% - Accent4 8 3" xfId="552" xr:uid="{A8D860CF-343B-4AB9-B80F-A8BE906BF2E6}"/>
    <cellStyle name="40% - Accent4 8 3 2" xfId="1059" xr:uid="{83C6F44A-DAA2-4080-A564-06BA834DC33F}"/>
    <cellStyle name="40% - Accent4 8 3 2 2" xfId="2127" xr:uid="{05E7C52B-1972-42F7-941B-B1139A0C187E}"/>
    <cellStyle name="40% - Accent4 8 3 2 2 2" xfId="4535" xr:uid="{17D62142-6A55-4C75-ABB3-21E5816AD212}"/>
    <cellStyle name="40% - Accent4 8 3 2 2 3" xfId="6747" xr:uid="{E14083BA-FEE7-4351-A5EB-6BBD23DE3725}"/>
    <cellStyle name="40% - Accent4 8 3 2 2 4" xfId="8918" xr:uid="{D0D552B2-DE0A-4681-85F6-159E4B602F34}"/>
    <cellStyle name="40% - Accent4 8 3 2 3" xfId="3468" xr:uid="{B094BB8F-DEE6-4D61-8C42-127E602BBD18}"/>
    <cellStyle name="40% - Accent4 8 3 2 4" xfId="5680" xr:uid="{775AA9FD-DC5F-4859-BE10-46C37E979056}"/>
    <cellStyle name="40% - Accent4 8 3 2 5" xfId="7851" xr:uid="{6FAB56CA-105A-45D0-9C8D-F6BE2F42C1CE}"/>
    <cellStyle name="40% - Accent4 8 3 3" xfId="1622" xr:uid="{349AF3FC-7B35-4518-B5CA-73BB6852506D}"/>
    <cellStyle name="40% - Accent4 8 3 3 2" xfId="4030" xr:uid="{CD68C6C6-9C76-43F5-B7C1-451A3E4EDF01}"/>
    <cellStyle name="40% - Accent4 8 3 3 3" xfId="6242" xr:uid="{F082AFEF-C03C-4A18-B72A-1B988453B0CA}"/>
    <cellStyle name="40% - Accent4 8 3 3 4" xfId="8413" xr:uid="{506F898D-1E75-4087-9DE3-0C9BB114E2B9}"/>
    <cellStyle name="40% - Accent4 8 3 4" xfId="2962" xr:uid="{5211C0BE-C1DB-40BA-AFD8-319FDAB8C973}"/>
    <cellStyle name="40% - Accent4 8 3 5" xfId="5175" xr:uid="{EEAB86B3-584B-4C7D-BC7E-A4D7F5BF49B0}"/>
    <cellStyle name="40% - Accent4 8 3 6" xfId="7346" xr:uid="{75123C33-10AF-4430-B386-A43F0D782601}"/>
    <cellStyle name="40% - Accent4 8 4" xfId="805" xr:uid="{22E31054-DA53-4DAC-8605-28717DBD230A}"/>
    <cellStyle name="40% - Accent4 8 4 2" xfId="1874" xr:uid="{5D14F231-918B-4C4E-B496-8262123E39E5}"/>
    <cellStyle name="40% - Accent4 8 4 2 2" xfId="4282" xr:uid="{57C8DE5D-4E90-4601-8392-B9B6A040B22D}"/>
    <cellStyle name="40% - Accent4 8 4 2 3" xfId="6494" xr:uid="{1FBD3B31-1DA1-4A6A-BD98-347FAF007FCD}"/>
    <cellStyle name="40% - Accent4 8 4 2 4" xfId="8665" xr:uid="{4C05178B-A79C-4663-BC1E-F8145AF7D06E}"/>
    <cellStyle name="40% - Accent4 8 4 3" xfId="3214" xr:uid="{65BC6875-DA04-48AE-BBD5-2B0D66DBCB97}"/>
    <cellStyle name="40% - Accent4 8 4 4" xfId="5427" xr:uid="{E2C03CE0-F685-45E7-8304-949BBACC557C}"/>
    <cellStyle name="40% - Accent4 8 4 5" xfId="7598" xr:uid="{5F0F1CF4-C694-49FE-8733-D3934669D889}"/>
    <cellStyle name="40% - Accent4 8 5" xfId="1369" xr:uid="{4B963DAA-8E12-46E8-95EC-63A64D28ACF2}"/>
    <cellStyle name="40% - Accent4 8 5 2" xfId="3777" xr:uid="{7E50C9B0-090C-48AD-9B74-73CBE478304A}"/>
    <cellStyle name="40% - Accent4 8 5 3" xfId="5989" xr:uid="{B33433BF-2E5D-45B5-A495-037934B2262C}"/>
    <cellStyle name="40% - Accent4 8 5 4" xfId="8160" xr:uid="{4667E697-BEC6-4212-9900-E3D54DDAEC89}"/>
    <cellStyle name="40% - Accent4 8 6" xfId="2711" xr:uid="{B09EEF07-8A64-4730-8B8E-60FCA6B26FB3}"/>
    <cellStyle name="40% - Accent4 8 7" xfId="4925" xr:uid="{5DFEE7E0-0D66-4187-91EA-160C05FD0B64}"/>
    <cellStyle name="40% - Accent4 8 8" xfId="7096" xr:uid="{9BB6E5C3-108F-4BAD-965C-F8BEDD147B5C}"/>
    <cellStyle name="40% - Accent4 9" xfId="307" xr:uid="{BBFBA4B9-F57C-4D79-91CD-8BC47196B5E7}"/>
    <cellStyle name="40% - Accent4 9 2" xfId="566" xr:uid="{97F5013F-1BCF-4BD4-BE80-60EC193CBC64}"/>
    <cellStyle name="40% - Accent4 9 2 2" xfId="1073" xr:uid="{5B5A5010-EFF7-4519-80D2-3E67E8843023}"/>
    <cellStyle name="40% - Accent4 9 2 2 2" xfId="2141" xr:uid="{F4DCD7BB-16AB-41F1-9779-1F27F0F1AA4E}"/>
    <cellStyle name="40% - Accent4 9 2 2 2 2" xfId="4549" xr:uid="{0A63E978-AD6E-4EEF-AD90-E7C4F5E7B5BE}"/>
    <cellStyle name="40% - Accent4 9 2 2 2 3" xfId="6761" xr:uid="{A6A26FB2-E5F9-485C-A3CB-D73AB4DB9CD8}"/>
    <cellStyle name="40% - Accent4 9 2 2 2 4" xfId="8932" xr:uid="{50137321-8459-4615-AF27-D49044C8612F}"/>
    <cellStyle name="40% - Accent4 9 2 2 3" xfId="3482" xr:uid="{01C9E77D-C3D5-447A-92D3-8AD4FC7F743B}"/>
    <cellStyle name="40% - Accent4 9 2 2 4" xfId="5694" xr:uid="{7EA52FEC-067A-44FF-9815-68D99EC70CF5}"/>
    <cellStyle name="40% - Accent4 9 2 2 5" xfId="7865" xr:uid="{AD193789-FDAF-4847-B671-1331D8BC318A}"/>
    <cellStyle name="40% - Accent4 9 2 3" xfId="1636" xr:uid="{2BD5B14F-A9FF-4DC9-9635-A241DF597ED1}"/>
    <cellStyle name="40% - Accent4 9 2 3 2" xfId="4044" xr:uid="{D64C9BEF-3E0E-4A44-B6B3-5D45F6EF1B7D}"/>
    <cellStyle name="40% - Accent4 9 2 3 3" xfId="6256" xr:uid="{CD894178-9DD5-4CFB-B864-DB2EA11F1116}"/>
    <cellStyle name="40% - Accent4 9 2 3 4" xfId="8427" xr:uid="{10560A49-4C05-48D6-9364-3DC5D7A36BB7}"/>
    <cellStyle name="40% - Accent4 9 2 4" xfId="2976" xr:uid="{D1B74B4D-718C-41F1-A3E0-C3155657691B}"/>
    <cellStyle name="40% - Accent4 9 2 5" xfId="5189" xr:uid="{CDC4DF20-BC55-4CB4-997A-C09BA660FBB4}"/>
    <cellStyle name="40% - Accent4 9 2 6" xfId="7360" xr:uid="{5A930463-FB5D-477F-A7A0-419E75B94726}"/>
    <cellStyle name="40% - Accent4 9 3" xfId="819" xr:uid="{B33C2403-6CA8-44A7-9BD7-1566350A0B93}"/>
    <cellStyle name="40% - Accent4 9 3 2" xfId="1888" xr:uid="{F102B9AC-2CCE-4A62-AA60-BE1C629F2018}"/>
    <cellStyle name="40% - Accent4 9 3 2 2" xfId="4296" xr:uid="{F1EDE38A-3CBA-4CA1-9B10-ECFB77E25D6B}"/>
    <cellStyle name="40% - Accent4 9 3 2 3" xfId="6508" xr:uid="{98EEFDB4-D951-4E47-AFA0-7D409E706C14}"/>
    <cellStyle name="40% - Accent4 9 3 2 4" xfId="8679" xr:uid="{628466D3-B5A7-4E61-84A1-AD62C7B95560}"/>
    <cellStyle name="40% - Accent4 9 3 3" xfId="3228" xr:uid="{6A1C00A7-DDC5-43A3-8B35-0BC961803EBB}"/>
    <cellStyle name="40% - Accent4 9 3 4" xfId="5441" xr:uid="{01738E53-52C8-4F5E-A306-CBCEF70E208D}"/>
    <cellStyle name="40% - Accent4 9 3 5" xfId="7612" xr:uid="{F7E26042-BFAA-46E8-AD0A-28382AABC1B1}"/>
    <cellStyle name="40% - Accent4 9 4" xfId="1383" xr:uid="{D564E828-C8B6-4F4E-ADA4-4E8F23A6AF2B}"/>
    <cellStyle name="40% - Accent4 9 4 2" xfId="3791" xr:uid="{F48773BF-89AC-4538-829C-D49E1C5A6D02}"/>
    <cellStyle name="40% - Accent4 9 4 3" xfId="6003" xr:uid="{CEF9636A-A8D2-4F6F-B5FA-667693A11FCF}"/>
    <cellStyle name="40% - Accent4 9 4 4" xfId="8174" xr:uid="{F22D4D42-E117-422B-B9BF-0B596E66E89A}"/>
    <cellStyle name="40% - Accent4 9 5" xfId="2725" xr:uid="{3D88B62C-BA90-428B-A660-EE450ED2EE61}"/>
    <cellStyle name="40% - Accent4 9 6" xfId="4939" xr:uid="{D45D65B1-08E7-4E45-85BD-B866E154516C}"/>
    <cellStyle name="40% - Accent4 9 7" xfId="7110" xr:uid="{D504B018-031A-4A3D-BA35-37E65AAFEE07}"/>
    <cellStyle name="40% - Accent5 10" xfId="424" xr:uid="{0F9E9DC4-6180-400A-89EB-430ABD864E53}"/>
    <cellStyle name="40% - Accent5 10 2" xfId="680" xr:uid="{2D81FC4B-C44A-4E15-A30C-766D1605182D}"/>
    <cellStyle name="40% - Accent5 10 2 2" xfId="1187" xr:uid="{E0EB0795-1CDE-4CC0-A7D2-C2C401AA8219}"/>
    <cellStyle name="40% - Accent5 10 2 2 2" xfId="2255" xr:uid="{CC998930-6D5F-423A-A83C-57439F932A60}"/>
    <cellStyle name="40% - Accent5 10 2 2 2 2" xfId="4663" xr:uid="{4168F550-B5F5-4BE1-BD8D-94DE3A042234}"/>
    <cellStyle name="40% - Accent5 10 2 2 2 3" xfId="6875" xr:uid="{944221CC-8E72-4535-927D-2D8135E0CF11}"/>
    <cellStyle name="40% - Accent5 10 2 2 2 4" xfId="9046" xr:uid="{1191051E-E6AF-4AB6-B17E-7F638F365930}"/>
    <cellStyle name="40% - Accent5 10 2 2 3" xfId="3596" xr:uid="{297423BD-52AF-4688-AD15-D272EB79CDE6}"/>
    <cellStyle name="40% - Accent5 10 2 2 4" xfId="5808" xr:uid="{1D06A4BC-0372-4DF2-8843-D7DA74E7E561}"/>
    <cellStyle name="40% - Accent5 10 2 2 5" xfId="7979" xr:uid="{7B9EF96E-70BF-47C4-89B1-6BB74E4A86AF}"/>
    <cellStyle name="40% - Accent5 10 2 3" xfId="1750" xr:uid="{72BDBA0C-D0F1-447F-8210-CCCE4F3228CA}"/>
    <cellStyle name="40% - Accent5 10 2 3 2" xfId="4158" xr:uid="{21FD721A-04C0-46E4-A87D-DC6C5490EE80}"/>
    <cellStyle name="40% - Accent5 10 2 3 3" xfId="6370" xr:uid="{3D5C7AA9-B62F-4CF8-AEC2-1468B8F45998}"/>
    <cellStyle name="40% - Accent5 10 2 3 4" xfId="8541" xr:uid="{5544687C-DB6C-48D5-A9F7-375386D1235A}"/>
    <cellStyle name="40% - Accent5 10 2 4" xfId="3090" xr:uid="{90999B98-6195-45D9-ABDC-CAD286DBC89A}"/>
    <cellStyle name="40% - Accent5 10 2 5" xfId="5303" xr:uid="{557B3B94-330C-4F8A-AD41-9DA5CDC0108C}"/>
    <cellStyle name="40% - Accent5 10 2 6" xfId="7474" xr:uid="{F47F0F95-02FA-4C8B-BDDD-A8B992B45343}"/>
    <cellStyle name="40% - Accent5 10 3" xfId="933" xr:uid="{26009B35-35B2-4A71-A873-F4F059DD12B4}"/>
    <cellStyle name="40% - Accent5 10 3 2" xfId="2002" xr:uid="{278A5C1E-D6C4-4F38-B30D-2DBCAB58C459}"/>
    <cellStyle name="40% - Accent5 10 3 2 2" xfId="4410" xr:uid="{09216242-1355-470E-B1E7-1EC4C3558A7C}"/>
    <cellStyle name="40% - Accent5 10 3 2 3" xfId="6622" xr:uid="{831B5781-FA17-4B0F-82FE-DDE0764DD3CA}"/>
    <cellStyle name="40% - Accent5 10 3 2 4" xfId="8793" xr:uid="{445A1D84-22C7-4470-BC78-70E5AF44CDCC}"/>
    <cellStyle name="40% - Accent5 10 3 3" xfId="3342" xr:uid="{D117FF82-DA60-4D0C-87E5-5DBF45B6B26A}"/>
    <cellStyle name="40% - Accent5 10 3 4" xfId="5555" xr:uid="{A599F195-D465-4895-BB65-40699F59D18C}"/>
    <cellStyle name="40% - Accent5 10 3 5" xfId="7726" xr:uid="{C13C3C76-3C06-46AC-8307-B96CA59D373F}"/>
    <cellStyle name="40% - Accent5 10 4" xfId="1497" xr:uid="{FA8E24FC-8601-40A3-AD8F-6B5B43B7A6C1}"/>
    <cellStyle name="40% - Accent5 10 4 2" xfId="3905" xr:uid="{57B22ACB-E64C-47C8-A8D3-F45B18F05EDD}"/>
    <cellStyle name="40% - Accent5 10 4 3" xfId="6117" xr:uid="{66CB920B-71E5-4240-9F1B-9B8665165128}"/>
    <cellStyle name="40% - Accent5 10 4 4" xfId="8288" xr:uid="{327F5EB1-EE6A-47C1-A404-1685B7FF8835}"/>
    <cellStyle name="40% - Accent5 10 5" xfId="2837" xr:uid="{29665FD7-97AF-4739-A8E9-F1090823ECFA}"/>
    <cellStyle name="40% - Accent5 10 6" xfId="5050" xr:uid="{8CCA6645-42F6-43FD-BD9A-1C62E37C4F9D}"/>
    <cellStyle name="40% - Accent5 10 7" xfId="7221" xr:uid="{56C28490-73AD-4375-9E03-1A6ED91D3DA4}"/>
    <cellStyle name="40% - Accent5 11" xfId="440" xr:uid="{A6C97EE5-A5A1-4C25-B8E8-78F65370071A}"/>
    <cellStyle name="40% - Accent5 11 2" xfId="695" xr:uid="{8F4986E7-3E6C-4AD4-AB79-19D8C71F9B15}"/>
    <cellStyle name="40% - Accent5 11 2 2" xfId="1202" xr:uid="{45EB6720-ED6F-4C6D-9B87-7A6BBF1FFBE9}"/>
    <cellStyle name="40% - Accent5 11 2 2 2" xfId="2270" xr:uid="{FB2F562C-2526-46F5-800E-3A1D9A6903C1}"/>
    <cellStyle name="40% - Accent5 11 2 2 2 2" xfId="4678" xr:uid="{DB334FCE-6F34-4C17-8849-64C3BBBD7519}"/>
    <cellStyle name="40% - Accent5 11 2 2 2 3" xfId="6890" xr:uid="{F4447245-C8BE-40E4-9736-BE1AF68B9703}"/>
    <cellStyle name="40% - Accent5 11 2 2 2 4" xfId="9061" xr:uid="{6A820A05-1FA7-4225-91A6-DE888B63F944}"/>
    <cellStyle name="40% - Accent5 11 2 2 3" xfId="3611" xr:uid="{004C3068-BB03-4C68-8675-0D759D3084D0}"/>
    <cellStyle name="40% - Accent5 11 2 2 4" xfId="5823" xr:uid="{7BB51617-AD70-4735-8688-3413049E30CC}"/>
    <cellStyle name="40% - Accent5 11 2 2 5" xfId="7994" xr:uid="{39EB9F9E-518A-4D73-986C-3107D7E07DC6}"/>
    <cellStyle name="40% - Accent5 11 2 3" xfId="1765" xr:uid="{5A6CB0DA-AA6E-4C6B-A191-91D699A8D4A0}"/>
    <cellStyle name="40% - Accent5 11 2 3 2" xfId="4173" xr:uid="{8BD915E8-4E8B-4BF9-99D8-E7B81C792A78}"/>
    <cellStyle name="40% - Accent5 11 2 3 3" xfId="6385" xr:uid="{CE29698D-F8DD-4E25-99AD-671201B744A1}"/>
    <cellStyle name="40% - Accent5 11 2 3 4" xfId="8556" xr:uid="{AEF169AB-6234-447B-84D6-2687ED66DA14}"/>
    <cellStyle name="40% - Accent5 11 2 4" xfId="3105" xr:uid="{36899612-A011-4CF7-A25C-86DC448A11DE}"/>
    <cellStyle name="40% - Accent5 11 2 5" xfId="5318" xr:uid="{2CD54F07-44C9-4D04-9599-E0AA09BC14DE}"/>
    <cellStyle name="40% - Accent5 11 2 6" xfId="7489" xr:uid="{C84B3ED1-84E1-42D5-8BA3-A4052D870A5D}"/>
    <cellStyle name="40% - Accent5 11 3" xfId="949" xr:uid="{17175847-E99C-4A7A-8E2E-132E6B095C2A}"/>
    <cellStyle name="40% - Accent5 11 3 2" xfId="2017" xr:uid="{71C02EC3-22DD-4C02-B38E-1CC8559B4874}"/>
    <cellStyle name="40% - Accent5 11 3 2 2" xfId="4425" xr:uid="{F1C5177F-CD89-441E-83DB-E854E1AA4908}"/>
    <cellStyle name="40% - Accent5 11 3 2 3" xfId="6637" xr:uid="{0728E7BC-FF8E-431F-A4E7-D36EECFCBCA1}"/>
    <cellStyle name="40% - Accent5 11 3 2 4" xfId="8808" xr:uid="{879C4170-3B52-458C-85D4-499AF0A27412}"/>
    <cellStyle name="40% - Accent5 11 3 3" xfId="3358" xr:uid="{CBB03692-8426-4323-B778-974893EE8FE0}"/>
    <cellStyle name="40% - Accent5 11 3 4" xfId="5570" xr:uid="{089BC3FB-3AB8-4798-B7B5-5E1C0EA7F613}"/>
    <cellStyle name="40% - Accent5 11 3 5" xfId="7741" xr:uid="{A0AED94C-96BF-4CB0-A21B-5571BEAAA86A}"/>
    <cellStyle name="40% - Accent5 11 4" xfId="1512" xr:uid="{B51BC676-1C53-4F67-8C0B-CC243CCC970C}"/>
    <cellStyle name="40% - Accent5 11 4 2" xfId="3920" xr:uid="{D8AED68A-18C8-41B1-9245-F154C18DB848}"/>
    <cellStyle name="40% - Accent5 11 4 3" xfId="6132" xr:uid="{80FED233-2F4E-4EF4-8FCB-BB9608FFD162}"/>
    <cellStyle name="40% - Accent5 11 4 4" xfId="8303" xr:uid="{4893316D-7316-467C-A64E-2FAF94C1C945}"/>
    <cellStyle name="40% - Accent5 11 5" xfId="2852" xr:uid="{4C527157-908B-4E94-A280-3C2BF4AB68F8}"/>
    <cellStyle name="40% - Accent5 11 6" xfId="5065" xr:uid="{9E3FC542-6E82-4C5E-9468-E560B1B266FB}"/>
    <cellStyle name="40% - Accent5 11 7" xfId="7236" xr:uid="{662239D9-1224-4E44-863B-997A48B35901}"/>
    <cellStyle name="40% - Accent5 12" xfId="455" xr:uid="{510D9252-A6FE-4E42-9457-77C8A6CFD4AF}"/>
    <cellStyle name="40% - Accent5 12 2" xfId="963" xr:uid="{C7A68C9D-C32C-480E-BE86-FF3B84E6AEFE}"/>
    <cellStyle name="40% - Accent5 12 2 2" xfId="2031" xr:uid="{0E06D5F3-F7F1-4FC2-BCB3-BE82329A45D1}"/>
    <cellStyle name="40% - Accent5 12 2 2 2" xfId="4439" xr:uid="{3BBD77F9-4EAB-4547-8EBD-C7B7B9F62BB8}"/>
    <cellStyle name="40% - Accent5 12 2 2 3" xfId="6651" xr:uid="{225365A9-C8AD-4DDF-A30C-820C9C0F4A6D}"/>
    <cellStyle name="40% - Accent5 12 2 2 4" xfId="8822" xr:uid="{CA7CF8EE-AA42-4FA8-869C-1C2A9CE3FED3}"/>
    <cellStyle name="40% - Accent5 12 2 3" xfId="3372" xr:uid="{E5523CDD-62CB-43E3-9345-CB25A9B8F978}"/>
    <cellStyle name="40% - Accent5 12 2 4" xfId="5584" xr:uid="{6C3053BE-8891-45AF-AF14-6D56B135B8CE}"/>
    <cellStyle name="40% - Accent5 12 2 5" xfId="7755" xr:uid="{0BA683FF-ABEB-4A63-AC60-98A8A28F9048}"/>
    <cellStyle name="40% - Accent5 12 3" xfId="1526" xr:uid="{DDCAA734-7E95-40A9-9B2B-240A5155CFC9}"/>
    <cellStyle name="40% - Accent5 12 3 2" xfId="3934" xr:uid="{1DF13FD9-1AB4-4F9A-AF9B-CB0900006A78}"/>
    <cellStyle name="40% - Accent5 12 3 3" xfId="6146" xr:uid="{41B730CD-3475-4E14-89A9-DFB1FB81A2A6}"/>
    <cellStyle name="40% - Accent5 12 3 4" xfId="8317" xr:uid="{E531A779-B461-4071-84E2-DEA70D0E1039}"/>
    <cellStyle name="40% - Accent5 12 4" xfId="2866" xr:uid="{7FDCF073-C11A-4CCE-9ADF-BD9E068C7BFC}"/>
    <cellStyle name="40% - Accent5 12 5" xfId="5079" xr:uid="{205A6A08-4361-4778-BEBA-8B9B9A6461FB}"/>
    <cellStyle name="40% - Accent5 12 6" xfId="7250" xr:uid="{F0ED1587-4E72-4D6C-B6EA-905F93E895E4}"/>
    <cellStyle name="40% - Accent5 13" xfId="708" xr:uid="{B6829D9F-A3B6-4B47-9E40-E5CE58B9E585}"/>
    <cellStyle name="40% - Accent5 13 2" xfId="1778" xr:uid="{3FA815F9-E7E3-4F64-9416-EA8DF1408862}"/>
    <cellStyle name="40% - Accent5 13 2 2" xfId="4186" xr:uid="{BAEF4272-7756-4D84-901D-BF7835523F0F}"/>
    <cellStyle name="40% - Accent5 13 2 3" xfId="6398" xr:uid="{B190B2CC-1237-4186-9224-8D683A4D7B26}"/>
    <cellStyle name="40% - Accent5 13 2 4" xfId="8569" xr:uid="{8FEC0D75-DB9C-48FE-BA5E-28746C88E758}"/>
    <cellStyle name="40% - Accent5 13 3" xfId="3118" xr:uid="{A872C4AE-14A4-495D-8F84-AD5A2DEC624A}"/>
    <cellStyle name="40% - Accent5 13 4" xfId="5331" xr:uid="{C3F678A6-F27A-4492-8E96-F31820E5B283}"/>
    <cellStyle name="40% - Accent5 13 5" xfId="7502" xr:uid="{97D4EB52-EDE7-437A-8F3F-FED9E618B510}"/>
    <cellStyle name="40% - Accent5 14" xfId="1216" xr:uid="{7D107A02-114C-4A03-B4BF-27DCC2CBD4DF}"/>
    <cellStyle name="40% - Accent5 14 2" xfId="2284" xr:uid="{3B903E63-E7C1-44AF-AAD6-0B620A1B2A50}"/>
    <cellStyle name="40% - Accent5 14 2 2" xfId="4692" xr:uid="{B9354866-5CF7-4328-B15A-882F26A096A5}"/>
    <cellStyle name="40% - Accent5 14 2 3" xfId="6904" xr:uid="{07B19A56-0E40-4514-A483-404247648679}"/>
    <cellStyle name="40% - Accent5 14 2 4" xfId="9075" xr:uid="{5E73B530-E16F-4907-B8BF-E931EFE0C08C}"/>
    <cellStyle name="40% - Accent5 14 3" xfId="3625" xr:uid="{C1256B4C-9385-42CC-96B7-46107440F086}"/>
    <cellStyle name="40% - Accent5 14 4" xfId="5837" xr:uid="{12C71812-7A56-4282-ADB4-FF092EEE4AE5}"/>
    <cellStyle name="40% - Accent5 14 5" xfId="8008" xr:uid="{55A37EAA-AE84-4223-B8DD-433A51A3B840}"/>
    <cellStyle name="40% - Accent5 15" xfId="1230" xr:uid="{F45A66D1-86C9-496B-B3D8-67EF70CBFCEB}"/>
    <cellStyle name="40% - Accent5 15 2" xfId="2298" xr:uid="{492653D6-00AB-46AF-A02D-76C12CDFD044}"/>
    <cellStyle name="40% - Accent5 15 2 2" xfId="4706" xr:uid="{95866086-014F-401B-BB36-68B7280BC3A5}"/>
    <cellStyle name="40% - Accent5 15 2 3" xfId="6918" xr:uid="{6D3716EE-9F0A-4F2D-ABD6-DB99BFE8084F}"/>
    <cellStyle name="40% - Accent5 15 2 4" xfId="9089" xr:uid="{57C74D99-8D36-485C-9AE2-6F6DDBC82150}"/>
    <cellStyle name="40% - Accent5 15 3" xfId="3639" xr:uid="{D101D3CD-C3D5-4D3E-97D6-3D3E75D8ACC1}"/>
    <cellStyle name="40% - Accent5 15 4" xfId="5851" xr:uid="{411EE6FA-A44B-4277-AB1F-23A6720E2258}"/>
    <cellStyle name="40% - Accent5 15 5" xfId="8022" xr:uid="{45CB5743-3B1D-46ED-ADDC-67F4A6CA3F86}"/>
    <cellStyle name="40% - Accent5 16" xfId="1244" xr:uid="{AFFF582F-F9FA-4A3F-B109-F307793F0460}"/>
    <cellStyle name="40% - Accent5 16 2" xfId="2312" xr:uid="{FBBE07A7-9155-4206-BC9F-76847E21109E}"/>
    <cellStyle name="40% - Accent5 16 2 2" xfId="4720" xr:uid="{6AE069A9-E437-4E13-ABFC-9B75D86A1F51}"/>
    <cellStyle name="40% - Accent5 16 2 3" xfId="6932" xr:uid="{F0B853BE-E082-4372-B3CE-5DEE5E28C62D}"/>
    <cellStyle name="40% - Accent5 16 2 4" xfId="9103" xr:uid="{838A4795-72B5-43B4-A023-7E69CAFCBE63}"/>
    <cellStyle name="40% - Accent5 16 3" xfId="3653" xr:uid="{E1845E42-62A1-4E43-A42A-14186418C60E}"/>
    <cellStyle name="40% - Accent5 16 4" xfId="5865" xr:uid="{D65175D0-CE01-48DE-BDC9-94A465ECCAD8}"/>
    <cellStyle name="40% - Accent5 16 5" xfId="8036" xr:uid="{9E56D10D-F825-4C4F-8FA9-A3AC3D1DD01F}"/>
    <cellStyle name="40% - Accent5 17" xfId="1258" xr:uid="{27479CD5-51F8-44C0-BE3E-068D2FD37C6A}"/>
    <cellStyle name="40% - Accent5 17 2" xfId="2326" xr:uid="{8DFF8442-AFF5-41CD-B095-BEF7A19A7C96}"/>
    <cellStyle name="40% - Accent5 17 2 2" xfId="4734" xr:uid="{4023F5EB-7A1B-4518-9053-24820EE3F9BF}"/>
    <cellStyle name="40% - Accent5 17 2 3" xfId="6946" xr:uid="{7C848BEF-94D4-49ED-85AF-ED439C788D82}"/>
    <cellStyle name="40% - Accent5 17 2 4" xfId="9117" xr:uid="{6C1F1313-2569-49F9-B7CF-5A1A6CAA2F29}"/>
    <cellStyle name="40% - Accent5 17 3" xfId="3667" xr:uid="{B8A5FEF6-86D8-4A80-8FEC-2F81E7694F9C}"/>
    <cellStyle name="40% - Accent5 17 4" xfId="5879" xr:uid="{E180B8BC-8444-47D0-8B2E-834EAE3FD60F}"/>
    <cellStyle name="40% - Accent5 17 5" xfId="8050" xr:uid="{828A72A8-1A0C-4B9C-A361-AC4E08C8BECF}"/>
    <cellStyle name="40% - Accent5 18" xfId="1272" xr:uid="{A634D051-ECEE-4164-B416-279C472F34C0}"/>
    <cellStyle name="40% - Accent5 18 2" xfId="3681" xr:uid="{7A62EC6B-B3F2-4B4B-9F7B-03AD70CBB2A3}"/>
    <cellStyle name="40% - Accent5 18 3" xfId="5893" xr:uid="{5239AB9C-2CC4-47CF-99B0-ACDD15DB6751}"/>
    <cellStyle name="40% - Accent5 18 4" xfId="8064" xr:uid="{3023E480-159C-4BCA-A3DD-37613C004016}"/>
    <cellStyle name="40% - Accent5 19" xfId="2340" xr:uid="{5C072CE2-2EA2-432E-AB9C-BB8CBC87A496}"/>
    <cellStyle name="40% - Accent5 19 2" xfId="4748" xr:uid="{D23DCDED-BD22-438F-952F-E39435AFF801}"/>
    <cellStyle name="40% - Accent5 19 3" xfId="6960" xr:uid="{E9D56C49-33E4-4B85-A37F-F26EDBC6AEB3}"/>
    <cellStyle name="40% - Accent5 19 4" xfId="9131" xr:uid="{32138A9C-F4C1-4266-B34E-1A96B5D12AF9}"/>
    <cellStyle name="40% - Accent5 2" xfId="68" xr:uid="{7D85F012-C3BD-4E04-B90F-766CDEB79911}"/>
    <cellStyle name="40% - Accent5 2 2" xfId="130" xr:uid="{5244B85C-29BE-4D0A-B019-DEB9F673DE17}"/>
    <cellStyle name="40% - Accent5 2 3" xfId="2380" xr:uid="{9A75AB24-9E7C-427F-B0E5-808A41C216B4}"/>
    <cellStyle name="40% - Accent5 2 3 2" xfId="4778" xr:uid="{04F43EDD-E1E1-43D1-A939-3702123B6050}"/>
    <cellStyle name="40% - Accent5 2 4" xfId="2535" xr:uid="{BE1910D8-9CBA-41DC-9954-D6A60FAF5025}"/>
    <cellStyle name="40% - Accent5 2 5" xfId="2374" xr:uid="{BAF17DE5-6265-4517-832D-2DB187DBB6A5}"/>
    <cellStyle name="40% - Accent5 2 6" xfId="2626" xr:uid="{F57B0A15-5428-41AF-A55F-F5802AD01687}"/>
    <cellStyle name="40% - Accent5 20" xfId="2368" xr:uid="{E757BE4A-FA19-4E9C-951C-8BD8CE90F291}"/>
    <cellStyle name="40% - Accent5 20 2" xfId="4771" xr:uid="{9FD0624C-9348-42ED-A4BB-C72E27190EAF}"/>
    <cellStyle name="40% - Accent5 20 3" xfId="6974" xr:uid="{E57C8325-0DF8-4597-B106-7648EDB0C799}"/>
    <cellStyle name="40% - Accent5 20 4" xfId="9145" xr:uid="{0D55B765-9AC9-4A25-81E9-EEC2E762BEB6}"/>
    <cellStyle name="40% - Accent5 21" xfId="2601" xr:uid="{3ECAAD9C-FE9F-468E-832A-B4C0268A76EE}"/>
    <cellStyle name="40% - Accent5 22" xfId="4814" xr:uid="{A5067E4A-F474-46C7-A1EE-E67BA9B39939}"/>
    <cellStyle name="40% - Accent5 23" xfId="4828" xr:uid="{1DB83AD3-8ACA-4E15-A662-540DA6BE0122}"/>
    <cellStyle name="40% - Accent5 24" xfId="6999" xr:uid="{750A12A3-E774-4983-9B4F-2DA09FCE849A}"/>
    <cellStyle name="40% - Accent5 3" xfId="224" xr:uid="{DC76DB48-5EF9-4AB6-BB2A-F56AA4B161AF}"/>
    <cellStyle name="40% - Accent5 3 2" xfId="339" xr:uid="{586D31A6-A929-4439-8059-BB73581A0739}"/>
    <cellStyle name="40% - Accent5 3 2 2" xfId="595" xr:uid="{8E17F219-6829-4B1C-914A-0F01ADA3C6D4}"/>
    <cellStyle name="40% - Accent5 3 2 2 2" xfId="1102" xr:uid="{25F20AA5-A8B6-41B1-95DB-9DD2BD64B6C1}"/>
    <cellStyle name="40% - Accent5 3 2 2 2 2" xfId="2170" xr:uid="{7008CFBA-4550-426C-9EB9-A0839170E027}"/>
    <cellStyle name="40% - Accent5 3 2 2 2 2 2" xfId="4578" xr:uid="{D8166D02-4D8E-480C-888F-467EB2D172AD}"/>
    <cellStyle name="40% - Accent5 3 2 2 2 2 3" xfId="6790" xr:uid="{70A49914-8D99-49D3-964D-EEF7575CEFBD}"/>
    <cellStyle name="40% - Accent5 3 2 2 2 2 4" xfId="8961" xr:uid="{9A8F1503-9B2A-4C83-8E46-4ADCF9B024B9}"/>
    <cellStyle name="40% - Accent5 3 2 2 2 3" xfId="3511" xr:uid="{0B39D757-0B59-4656-8CF0-6FDCF08199C2}"/>
    <cellStyle name="40% - Accent5 3 2 2 2 4" xfId="5723" xr:uid="{E490A8BD-AAD1-42FC-B0AF-8A130EBC20A8}"/>
    <cellStyle name="40% - Accent5 3 2 2 2 5" xfId="7894" xr:uid="{81CC2FBD-D2A2-4951-B89F-F83DE6E1404C}"/>
    <cellStyle name="40% - Accent5 3 2 2 3" xfId="1665" xr:uid="{07C4E1DB-D7F2-43A5-A40E-4C88240B0ACC}"/>
    <cellStyle name="40% - Accent5 3 2 2 3 2" xfId="4073" xr:uid="{5AE2B980-BA06-424F-811E-563BA25F1B78}"/>
    <cellStyle name="40% - Accent5 3 2 2 3 3" xfId="6285" xr:uid="{6A8139A1-3CDC-475F-80E1-9A453CC80005}"/>
    <cellStyle name="40% - Accent5 3 2 2 3 4" xfId="8456" xr:uid="{23DE730C-AEE9-4B8C-9262-947AC52F28CA}"/>
    <cellStyle name="40% - Accent5 3 2 2 4" xfId="3005" xr:uid="{F887A64A-7328-4FEE-87AA-0968CFE341C6}"/>
    <cellStyle name="40% - Accent5 3 2 2 5" xfId="5218" xr:uid="{27F8849C-62D4-4742-A069-25091819F852}"/>
    <cellStyle name="40% - Accent5 3 2 2 6" xfId="7389" xr:uid="{7181BB72-841B-433D-8211-09E173DFD724}"/>
    <cellStyle name="40% - Accent5 3 2 3" xfId="848" xr:uid="{C23BCFDD-E588-438B-B1F8-A48DBD047F46}"/>
    <cellStyle name="40% - Accent5 3 2 3 2" xfId="1917" xr:uid="{28DC4F52-7949-4115-9E5C-C24E0241D51A}"/>
    <cellStyle name="40% - Accent5 3 2 3 2 2" xfId="4325" xr:uid="{6BE0353B-80C7-4996-8E99-8C23C481D0BB}"/>
    <cellStyle name="40% - Accent5 3 2 3 2 3" xfId="6537" xr:uid="{94701385-6867-4BE7-BDD7-03FD1ED988A8}"/>
    <cellStyle name="40% - Accent5 3 2 3 2 4" xfId="8708" xr:uid="{22AF94C1-489F-4CD7-BDAC-E26083474826}"/>
    <cellStyle name="40% - Accent5 3 2 3 3" xfId="3257" xr:uid="{97F06BF9-A03B-42DD-9E8F-2C58F497D946}"/>
    <cellStyle name="40% - Accent5 3 2 3 4" xfId="5470" xr:uid="{6BBB219C-F8BC-4F38-9602-3DE608D59ED2}"/>
    <cellStyle name="40% - Accent5 3 2 3 5" xfId="7641" xr:uid="{E1DCB56E-59FF-4186-AC5D-8C1750B98E32}"/>
    <cellStyle name="40% - Accent5 3 2 4" xfId="1412" xr:uid="{7321D66C-3C92-4709-A533-BF918CB59754}"/>
    <cellStyle name="40% - Accent5 3 2 4 2" xfId="3820" xr:uid="{99EC5FEA-CDD0-46EB-83E3-D71E75ECEC2F}"/>
    <cellStyle name="40% - Accent5 3 2 4 3" xfId="6032" xr:uid="{7273F2A7-C544-4137-98AF-A8D977A0BA8A}"/>
    <cellStyle name="40% - Accent5 3 2 4 4" xfId="8203" xr:uid="{5D753063-BB96-4B09-8173-7269A26F0493}"/>
    <cellStyle name="40% - Accent5 3 2 5" xfId="2752" xr:uid="{68C4EA74-BD5C-4FB1-90B5-4D08F58E64AF}"/>
    <cellStyle name="40% - Accent5 3 2 6" xfId="4965" xr:uid="{7EA69B3B-BEA2-4E5E-9AFA-9814138C7BD1}"/>
    <cellStyle name="40% - Accent5 3 2 7" xfId="7136" xr:uid="{76B5A539-940F-48A9-B1FB-0B7AFED715B9}"/>
    <cellStyle name="40% - Accent5 3 3" xfId="483" xr:uid="{084F5CF6-268B-4358-BAD9-E6B93E8A0D36}"/>
    <cellStyle name="40% - Accent5 3 3 2" xfId="990" xr:uid="{77F90BA3-AE33-4BA0-8785-FF857FB7E2D0}"/>
    <cellStyle name="40% - Accent5 3 3 2 2" xfId="2058" xr:uid="{6D88F204-A416-4EDF-B792-1899E29E3AB5}"/>
    <cellStyle name="40% - Accent5 3 3 2 2 2" xfId="4466" xr:uid="{FFE02D68-A39D-431D-A461-177B211B7BF6}"/>
    <cellStyle name="40% - Accent5 3 3 2 2 3" xfId="6678" xr:uid="{B5A85FB2-2F32-4A6D-A480-B8901C1E783F}"/>
    <cellStyle name="40% - Accent5 3 3 2 2 4" xfId="8849" xr:uid="{C9176BD6-BC2B-4EB2-8BB3-E9F10882BD34}"/>
    <cellStyle name="40% - Accent5 3 3 2 3" xfId="3399" xr:uid="{2CF60D6C-10D1-4BB6-A001-2EB873B22E84}"/>
    <cellStyle name="40% - Accent5 3 3 2 4" xfId="5611" xr:uid="{5708305F-9947-4B8D-88DC-DD8A06C8C4B1}"/>
    <cellStyle name="40% - Accent5 3 3 2 5" xfId="7782" xr:uid="{28BEC80C-EA70-45EA-8D29-09FE4032A053}"/>
    <cellStyle name="40% - Accent5 3 3 3" xfId="1553" xr:uid="{5FF1C1A7-406F-41A8-B1A2-BD59781983E4}"/>
    <cellStyle name="40% - Accent5 3 3 3 2" xfId="3961" xr:uid="{2353C5D6-10F7-49D1-8941-1AC61880CE4F}"/>
    <cellStyle name="40% - Accent5 3 3 3 3" xfId="6173" xr:uid="{C80C3734-2F14-4F1F-8239-4A612673D2DD}"/>
    <cellStyle name="40% - Accent5 3 3 3 4" xfId="8344" xr:uid="{B0EB3836-323B-450B-B470-FECA9DD1B456}"/>
    <cellStyle name="40% - Accent5 3 3 4" xfId="2893" xr:uid="{E08CDB7A-822C-4D6A-A3AF-3BB8BF419B00}"/>
    <cellStyle name="40% - Accent5 3 3 5" xfId="5106" xr:uid="{1F711221-BE21-459D-B143-0B1F87EAB73C}"/>
    <cellStyle name="40% - Accent5 3 3 6" xfId="7277" xr:uid="{8587269A-F192-4FFF-AA44-9EAC2324125D}"/>
    <cellStyle name="40% - Accent5 3 4" xfId="736" xr:uid="{0D6F4E9A-46E9-4A36-AD1E-E1FFA82798EB}"/>
    <cellStyle name="40% - Accent5 3 4 2" xfId="1805" xr:uid="{2A89F252-A09C-45AC-B478-41A5F5759421}"/>
    <cellStyle name="40% - Accent5 3 4 2 2" xfId="4213" xr:uid="{5E113E9A-DE7B-442C-898C-A4B3BDB66B45}"/>
    <cellStyle name="40% - Accent5 3 4 2 3" xfId="6425" xr:uid="{B94EA0EC-C693-4B57-92CB-CB405AA5F5D3}"/>
    <cellStyle name="40% - Accent5 3 4 2 4" xfId="8596" xr:uid="{E51DDC2A-8959-48F5-941D-9F32BA5A54C6}"/>
    <cellStyle name="40% - Accent5 3 4 3" xfId="3145" xr:uid="{C4D7A925-73AD-463A-98A2-5D9ABC1133BA}"/>
    <cellStyle name="40% - Accent5 3 4 4" xfId="5358" xr:uid="{AF536B00-CC1F-4A39-949B-F8E0705D6E21}"/>
    <cellStyle name="40% - Accent5 3 4 5" xfId="7529" xr:uid="{5243CF8A-F4A7-4E61-9C61-6C4A0ABD6D1A}"/>
    <cellStyle name="40% - Accent5 3 5" xfId="1300" xr:uid="{B3ACBE1C-23EC-4E2F-B995-88AD7E940383}"/>
    <cellStyle name="40% - Accent5 3 5 2" xfId="3708" xr:uid="{D05C10EB-2B0B-47E8-A4CB-8CF1A422E1B6}"/>
    <cellStyle name="40% - Accent5 3 5 3" xfId="5920" xr:uid="{BC7417E2-DD8E-4F99-9BA3-3A1B35223179}"/>
    <cellStyle name="40% - Accent5 3 5 4" xfId="8091" xr:uid="{584EDBF9-10BC-4B37-8D18-06952A787C02}"/>
    <cellStyle name="40% - Accent5 3 6" xfId="2642" xr:uid="{F18D6CA3-3277-4D3B-9587-3C6D4DC32471}"/>
    <cellStyle name="40% - Accent5 3 7" xfId="4856" xr:uid="{F06E694F-B1BA-44C3-9EC1-C79F8968D411}"/>
    <cellStyle name="40% - Accent5 3 8" xfId="7027" xr:uid="{4A3D9345-8AC9-4BEE-AF70-996A1476D665}"/>
    <cellStyle name="40% - Accent5 4" xfId="239" xr:uid="{B5A3082B-55CA-4033-87F8-FD257A669D62}"/>
    <cellStyle name="40% - Accent5 4 2" xfId="354" xr:uid="{EB796938-7D00-4F04-B702-76E0F6C629DE}"/>
    <cellStyle name="40% - Accent5 4 2 2" xfId="610" xr:uid="{D59340D4-EEEB-4790-A308-A3B246834B94}"/>
    <cellStyle name="40% - Accent5 4 2 2 2" xfId="1117" xr:uid="{93A7EF32-C784-4FD1-BC82-827F2028D9F8}"/>
    <cellStyle name="40% - Accent5 4 2 2 2 2" xfId="2185" xr:uid="{27E0E674-FA02-4AD9-9918-9F59B55C8AE0}"/>
    <cellStyle name="40% - Accent5 4 2 2 2 2 2" xfId="4593" xr:uid="{0F8F3951-85CF-475E-9FF8-B27A92D0C382}"/>
    <cellStyle name="40% - Accent5 4 2 2 2 2 3" xfId="6805" xr:uid="{BA691236-BA42-4A09-93FB-01A6E2AC72AC}"/>
    <cellStyle name="40% - Accent5 4 2 2 2 2 4" xfId="8976" xr:uid="{15CEE00E-D6D9-4E57-80E1-D88033B9D93C}"/>
    <cellStyle name="40% - Accent5 4 2 2 2 3" xfId="3526" xr:uid="{0C8542E9-B7CA-444D-9038-69D0A16DF76A}"/>
    <cellStyle name="40% - Accent5 4 2 2 2 4" xfId="5738" xr:uid="{A4019DD0-0CD2-48F6-8FDA-9863A8EF1E67}"/>
    <cellStyle name="40% - Accent5 4 2 2 2 5" xfId="7909" xr:uid="{A9ED6B34-3F76-4F1E-8229-BAFF2DF8EC66}"/>
    <cellStyle name="40% - Accent5 4 2 2 3" xfId="1680" xr:uid="{8954F5C6-A342-4FE6-9736-1D56659DE9CE}"/>
    <cellStyle name="40% - Accent5 4 2 2 3 2" xfId="4088" xr:uid="{9D19CA12-474C-414E-9217-8B32299F9900}"/>
    <cellStyle name="40% - Accent5 4 2 2 3 3" xfId="6300" xr:uid="{3F583699-846E-4414-AB14-A092144EA514}"/>
    <cellStyle name="40% - Accent5 4 2 2 3 4" xfId="8471" xr:uid="{006456B6-8E44-43FA-AAC3-A89597E5FC99}"/>
    <cellStyle name="40% - Accent5 4 2 2 4" xfId="3020" xr:uid="{422CACD4-4340-44BE-87D6-CE1F842FB053}"/>
    <cellStyle name="40% - Accent5 4 2 2 5" xfId="5233" xr:uid="{19650DBE-4746-4847-B2F1-5868B9802973}"/>
    <cellStyle name="40% - Accent5 4 2 2 6" xfId="7404" xr:uid="{54E58117-9AE8-4ABF-906C-31CB6663B727}"/>
    <cellStyle name="40% - Accent5 4 2 3" xfId="863" xr:uid="{DC8E1DFE-51B3-4D14-9A85-D95B718EEBB5}"/>
    <cellStyle name="40% - Accent5 4 2 3 2" xfId="1932" xr:uid="{C530AE7A-7F4B-4769-9906-31652A9E7EF3}"/>
    <cellStyle name="40% - Accent5 4 2 3 2 2" xfId="4340" xr:uid="{19F7131E-B123-4819-9458-05BCBF6AADD2}"/>
    <cellStyle name="40% - Accent5 4 2 3 2 3" xfId="6552" xr:uid="{9ACC5683-A47E-42C0-B249-EE7B5FADAE0C}"/>
    <cellStyle name="40% - Accent5 4 2 3 2 4" xfId="8723" xr:uid="{C27F6088-5383-4118-8963-3621151A100C}"/>
    <cellStyle name="40% - Accent5 4 2 3 3" xfId="3272" xr:uid="{CFA0E0CB-85FE-492F-8A9E-696CB398231D}"/>
    <cellStyle name="40% - Accent5 4 2 3 4" xfId="5485" xr:uid="{A4BF07E9-EBDD-4DCB-A7A4-1C626A7ED3DB}"/>
    <cellStyle name="40% - Accent5 4 2 3 5" xfId="7656" xr:uid="{84AEA675-E102-499F-AFAE-5EFCCDF3B561}"/>
    <cellStyle name="40% - Accent5 4 2 4" xfId="1427" xr:uid="{608182D3-E302-4896-AAFC-266DF46D30A2}"/>
    <cellStyle name="40% - Accent5 4 2 4 2" xfId="3835" xr:uid="{41CC6DA3-9A98-4501-B4FA-41CF7FC51347}"/>
    <cellStyle name="40% - Accent5 4 2 4 3" xfId="6047" xr:uid="{5EEFCBF5-AB63-4743-8C05-CC04F9C36D31}"/>
    <cellStyle name="40% - Accent5 4 2 4 4" xfId="8218" xr:uid="{57C308F1-4BC2-4320-8713-2DE8693EADD3}"/>
    <cellStyle name="40% - Accent5 4 2 5" xfId="2767" xr:uid="{B1314517-7E05-4456-9A11-6A89CF3A677B}"/>
    <cellStyle name="40% - Accent5 4 2 6" xfId="4980" xr:uid="{F1F712E7-D5B0-4778-BE46-4DC5E9BB1BA2}"/>
    <cellStyle name="40% - Accent5 4 2 7" xfId="7151" xr:uid="{E8BABD18-228F-43E6-B7C6-50AE1C7945CF}"/>
    <cellStyle name="40% - Accent5 4 3" xfId="498" xr:uid="{2D1C6D65-A482-485A-B582-473618BB40BD}"/>
    <cellStyle name="40% - Accent5 4 3 2" xfId="1005" xr:uid="{C31B0F78-38FC-495C-96E2-B89ADA79C08C}"/>
    <cellStyle name="40% - Accent5 4 3 2 2" xfId="2073" xr:uid="{0E04B69E-0D11-4E4A-8A3E-BBB9DEDBEB2F}"/>
    <cellStyle name="40% - Accent5 4 3 2 2 2" xfId="4481" xr:uid="{70382BF1-712B-4726-A69D-F512003165A0}"/>
    <cellStyle name="40% - Accent5 4 3 2 2 3" xfId="6693" xr:uid="{D5C059DE-15CA-46C7-A44D-03B5FE9D257F}"/>
    <cellStyle name="40% - Accent5 4 3 2 2 4" xfId="8864" xr:uid="{CF5ED01E-C972-4DDE-85B3-7EB3203BC444}"/>
    <cellStyle name="40% - Accent5 4 3 2 3" xfId="3414" xr:uid="{6A145CA7-CF53-41EC-8824-0B919E061F57}"/>
    <cellStyle name="40% - Accent5 4 3 2 4" xfId="5626" xr:uid="{25C01EDB-7318-49FB-A716-08EF1E6581AD}"/>
    <cellStyle name="40% - Accent5 4 3 2 5" xfId="7797" xr:uid="{53459D0B-52C4-4E1D-B636-742E3B239397}"/>
    <cellStyle name="40% - Accent5 4 3 3" xfId="1568" xr:uid="{0ED8CF37-DCC4-4A8E-A607-C20E3568F38C}"/>
    <cellStyle name="40% - Accent5 4 3 3 2" xfId="3976" xr:uid="{4FDCA743-2A82-467C-84F0-B811C5A8F6F9}"/>
    <cellStyle name="40% - Accent5 4 3 3 3" xfId="6188" xr:uid="{A235261E-C15E-40FC-97F0-51CF7D52B232}"/>
    <cellStyle name="40% - Accent5 4 3 3 4" xfId="8359" xr:uid="{C5288715-66E0-4F29-AF72-4B6B65BDD819}"/>
    <cellStyle name="40% - Accent5 4 3 4" xfId="2908" xr:uid="{7E805CA8-A786-4023-9546-75E6153830A8}"/>
    <cellStyle name="40% - Accent5 4 3 5" xfId="5121" xr:uid="{63F07749-D867-416D-AE99-4E380F15828A}"/>
    <cellStyle name="40% - Accent5 4 3 6" xfId="7292" xr:uid="{60669EB2-6216-445D-A6E3-D6CE942D6559}"/>
    <cellStyle name="40% - Accent5 4 4" xfId="751" xr:uid="{6C920B7B-CE28-4552-B696-C7359504F514}"/>
    <cellStyle name="40% - Accent5 4 4 2" xfId="1820" xr:uid="{6D558347-7DC8-45DE-9909-2AF8901ED863}"/>
    <cellStyle name="40% - Accent5 4 4 2 2" xfId="4228" xr:uid="{8291440C-00FC-4184-89FD-6269C3A62A09}"/>
    <cellStyle name="40% - Accent5 4 4 2 3" xfId="6440" xr:uid="{235BAE01-E927-43B9-982C-92A3CBE67691}"/>
    <cellStyle name="40% - Accent5 4 4 2 4" xfId="8611" xr:uid="{4C013883-16B3-40B4-BA95-F432AD1EFA79}"/>
    <cellStyle name="40% - Accent5 4 4 3" xfId="3160" xr:uid="{4DA26CC9-9B3C-4953-BC64-4E81FF1C7AE2}"/>
    <cellStyle name="40% - Accent5 4 4 4" xfId="5373" xr:uid="{D00AC55C-782E-4EFF-A597-364F18DFD9FA}"/>
    <cellStyle name="40% - Accent5 4 4 5" xfId="7544" xr:uid="{C7C8EE20-1904-475D-A23A-806CB1F3EFEA}"/>
    <cellStyle name="40% - Accent5 4 5" xfId="1315" xr:uid="{90C2AD92-F111-4BB9-A5AE-40824DA51F1A}"/>
    <cellStyle name="40% - Accent5 4 5 2" xfId="3723" xr:uid="{C1FD8E04-BCCB-4AB7-B5A6-7E59CD9208F9}"/>
    <cellStyle name="40% - Accent5 4 5 3" xfId="5935" xr:uid="{FD3A0F0C-151C-4C89-83C8-374A5BC0EA4C}"/>
    <cellStyle name="40% - Accent5 4 5 4" xfId="8106" xr:uid="{897F0826-85EC-4CAC-91CC-A41FA8868BF1}"/>
    <cellStyle name="40% - Accent5 4 6" xfId="2657" xr:uid="{947687A0-9E21-44D3-A67E-727E1CC9B29A}"/>
    <cellStyle name="40% - Accent5 4 7" xfId="4871" xr:uid="{660F58C8-60A3-4EA1-B3D2-C98832AA9AF2}"/>
    <cellStyle name="40% - Accent5 4 8" xfId="7042" xr:uid="{6F9F7480-8098-44AA-8130-6919D7AA025B}"/>
    <cellStyle name="40% - Accent5 5" xfId="253" xr:uid="{8E0D0E08-8209-4EFB-A407-6204E601932F}"/>
    <cellStyle name="40% - Accent5 5 2" xfId="368" xr:uid="{276A7100-23C1-4210-A45B-F68DECF0DCF2}"/>
    <cellStyle name="40% - Accent5 5 2 2" xfId="624" xr:uid="{8505253F-0D06-4F37-ADD7-FCFB2BE843AB}"/>
    <cellStyle name="40% - Accent5 5 2 2 2" xfId="1131" xr:uid="{4F481B5F-CEBA-409D-BBEA-C85930EACA00}"/>
    <cellStyle name="40% - Accent5 5 2 2 2 2" xfId="2199" xr:uid="{D0DB7675-7FF4-4CFD-8D10-C60F990AE785}"/>
    <cellStyle name="40% - Accent5 5 2 2 2 2 2" xfId="4607" xr:uid="{52CE777D-9BE9-4C97-A42D-00F3F4D5B476}"/>
    <cellStyle name="40% - Accent5 5 2 2 2 2 3" xfId="6819" xr:uid="{3032965C-F58B-4C99-BE3B-0839D4BD2115}"/>
    <cellStyle name="40% - Accent5 5 2 2 2 2 4" xfId="8990" xr:uid="{216882F3-8D5B-44B1-B568-1E0B4E8DBA8C}"/>
    <cellStyle name="40% - Accent5 5 2 2 2 3" xfId="3540" xr:uid="{8FD6575E-46AE-41DC-BAE3-A7259812AEA5}"/>
    <cellStyle name="40% - Accent5 5 2 2 2 4" xfId="5752" xr:uid="{29DB8DDB-8029-4FDD-87CF-5541F728196E}"/>
    <cellStyle name="40% - Accent5 5 2 2 2 5" xfId="7923" xr:uid="{5698D939-EF2E-4D17-A2BF-F73D23487A2A}"/>
    <cellStyle name="40% - Accent5 5 2 2 3" xfId="1694" xr:uid="{FEED472A-C727-4184-86DA-B36BA8B4FB09}"/>
    <cellStyle name="40% - Accent5 5 2 2 3 2" xfId="4102" xr:uid="{4F52A2E8-9081-40D7-83FF-B2A0E4D5ABA9}"/>
    <cellStyle name="40% - Accent5 5 2 2 3 3" xfId="6314" xr:uid="{47703C16-9567-42FB-956A-CEC2ED62B36F}"/>
    <cellStyle name="40% - Accent5 5 2 2 3 4" xfId="8485" xr:uid="{BF45CA25-542D-4E7D-A283-A0A7366F4A84}"/>
    <cellStyle name="40% - Accent5 5 2 2 4" xfId="3034" xr:uid="{1DFA85C6-B506-467E-A0D4-45E21ED38C16}"/>
    <cellStyle name="40% - Accent5 5 2 2 5" xfId="5247" xr:uid="{25D8050E-5E4E-4296-98CF-9C1E2D534E1E}"/>
    <cellStyle name="40% - Accent5 5 2 2 6" xfId="7418" xr:uid="{9B4D5EC0-9B8D-473E-A964-39C2EA02F045}"/>
    <cellStyle name="40% - Accent5 5 2 3" xfId="877" xr:uid="{8AF58AFC-E4AB-44C4-B64E-F085DB207818}"/>
    <cellStyle name="40% - Accent5 5 2 3 2" xfId="1946" xr:uid="{1D4B7B1D-CB6C-46CA-B08A-820F3A912ABE}"/>
    <cellStyle name="40% - Accent5 5 2 3 2 2" xfId="4354" xr:uid="{73EFBD33-6F81-42C9-81E2-C63A2305FDB7}"/>
    <cellStyle name="40% - Accent5 5 2 3 2 3" xfId="6566" xr:uid="{09A281B1-CF24-4F92-A41F-D49C16F001FF}"/>
    <cellStyle name="40% - Accent5 5 2 3 2 4" xfId="8737" xr:uid="{BA6A5768-3180-468D-886E-34E39BCE35E0}"/>
    <cellStyle name="40% - Accent5 5 2 3 3" xfId="3286" xr:uid="{5E2B226D-F5B4-4E56-B3AA-F223AED6A375}"/>
    <cellStyle name="40% - Accent5 5 2 3 4" xfId="5499" xr:uid="{DA6D5B95-2615-4351-B53D-15E1B62D043B}"/>
    <cellStyle name="40% - Accent5 5 2 3 5" xfId="7670" xr:uid="{8B86B72B-8830-426F-B372-333CC62AD4CB}"/>
    <cellStyle name="40% - Accent5 5 2 4" xfId="1441" xr:uid="{25E6BDD2-A91A-45B7-A805-A757DADDCD36}"/>
    <cellStyle name="40% - Accent5 5 2 4 2" xfId="3849" xr:uid="{955C6620-DCEF-4026-9CA6-76CA31A85C4E}"/>
    <cellStyle name="40% - Accent5 5 2 4 3" xfId="6061" xr:uid="{CAE9D081-5026-435B-8412-FD8EF620F382}"/>
    <cellStyle name="40% - Accent5 5 2 4 4" xfId="8232" xr:uid="{64A75FA6-3FA3-436E-B156-3E801DF023BB}"/>
    <cellStyle name="40% - Accent5 5 2 5" xfId="2781" xr:uid="{90CC193A-D9ED-43B8-B749-E6AD9730D355}"/>
    <cellStyle name="40% - Accent5 5 2 6" xfId="4994" xr:uid="{04F8730C-7C2F-4C59-89F7-E10432EB0211}"/>
    <cellStyle name="40% - Accent5 5 2 7" xfId="7165" xr:uid="{8BE731DB-6308-4FA0-8D26-621F635B7AA0}"/>
    <cellStyle name="40% - Accent5 5 3" xfId="512" xr:uid="{10068530-AC0E-4093-BB0C-4C179A6B5A56}"/>
    <cellStyle name="40% - Accent5 5 3 2" xfId="1019" xr:uid="{E6F7F5C8-12FD-484C-8473-CD37A9CE46CC}"/>
    <cellStyle name="40% - Accent5 5 3 2 2" xfId="2087" xr:uid="{D5017CFC-6FEB-41A5-AFF4-8F5AB1443CC4}"/>
    <cellStyle name="40% - Accent5 5 3 2 2 2" xfId="4495" xr:uid="{F5DF4171-79F1-4CB7-B448-CCEBF278CF72}"/>
    <cellStyle name="40% - Accent5 5 3 2 2 3" xfId="6707" xr:uid="{D31D8B4F-7E6F-46A3-9F82-E804432490FF}"/>
    <cellStyle name="40% - Accent5 5 3 2 2 4" xfId="8878" xr:uid="{120E63CF-0605-466D-BD8F-CBD326BAA8EF}"/>
    <cellStyle name="40% - Accent5 5 3 2 3" xfId="3428" xr:uid="{4B0A2C5C-781A-41CC-BD4E-5977026AEF8A}"/>
    <cellStyle name="40% - Accent5 5 3 2 4" xfId="5640" xr:uid="{B30BB509-5AB8-4083-84F1-CC20E751502A}"/>
    <cellStyle name="40% - Accent5 5 3 2 5" xfId="7811" xr:uid="{57A82A2E-13C6-4C9E-84E3-BE8882D2315C}"/>
    <cellStyle name="40% - Accent5 5 3 3" xfId="1582" xr:uid="{62B5C2BA-4A76-425A-B27C-D3D5EAEB7936}"/>
    <cellStyle name="40% - Accent5 5 3 3 2" xfId="3990" xr:uid="{A355DE2B-D703-45B4-9B51-4D7001C23DA0}"/>
    <cellStyle name="40% - Accent5 5 3 3 3" xfId="6202" xr:uid="{006B8923-135F-40B8-AFE2-D121D12D2A20}"/>
    <cellStyle name="40% - Accent5 5 3 3 4" xfId="8373" xr:uid="{11D07907-8F68-4997-AB11-A632AAE4E701}"/>
    <cellStyle name="40% - Accent5 5 3 4" xfId="2922" xr:uid="{F7C0810E-406F-4B0A-B38E-4A389741D0DC}"/>
    <cellStyle name="40% - Accent5 5 3 5" xfId="5135" xr:uid="{1B4B0C23-C1E5-44A4-A83B-EF889B40619E}"/>
    <cellStyle name="40% - Accent5 5 3 6" xfId="7306" xr:uid="{BAA7F38C-B785-41EA-9294-16D1F6A3E3B0}"/>
    <cellStyle name="40% - Accent5 5 4" xfId="765" xr:uid="{DACD0D3D-DD9D-4756-B30B-D44B0428D141}"/>
    <cellStyle name="40% - Accent5 5 4 2" xfId="1834" xr:uid="{1DBA8073-3BA9-4247-B0BC-625EC94A937F}"/>
    <cellStyle name="40% - Accent5 5 4 2 2" xfId="4242" xr:uid="{46E5BD6A-2CDD-4515-A476-DF9C06B8A65A}"/>
    <cellStyle name="40% - Accent5 5 4 2 3" xfId="6454" xr:uid="{1E283A03-2883-4DB0-B581-E55846A797FC}"/>
    <cellStyle name="40% - Accent5 5 4 2 4" xfId="8625" xr:uid="{44244E0A-743A-4BC7-98E7-09787EB5E026}"/>
    <cellStyle name="40% - Accent5 5 4 3" xfId="3174" xr:uid="{11C0EBFD-71D3-4E80-B629-4D828A4A431E}"/>
    <cellStyle name="40% - Accent5 5 4 4" xfId="5387" xr:uid="{51C0B389-EA89-4568-B440-6B7279436B7D}"/>
    <cellStyle name="40% - Accent5 5 4 5" xfId="7558" xr:uid="{56A16725-EBCC-4852-9795-D8C7095744F0}"/>
    <cellStyle name="40% - Accent5 5 5" xfId="1329" xr:uid="{721D8E71-7AFA-4A56-943B-D8AA6F0923BA}"/>
    <cellStyle name="40% - Accent5 5 5 2" xfId="3737" xr:uid="{53BFAC3D-C913-42EF-BBC6-8659C6A79E94}"/>
    <cellStyle name="40% - Accent5 5 5 3" xfId="5949" xr:uid="{1CFF2CF3-1AF4-4CEC-85A9-7773D9CAA07B}"/>
    <cellStyle name="40% - Accent5 5 5 4" xfId="8120" xr:uid="{4886EDB7-C9A6-472C-B9C7-C0013BA5FB5C}"/>
    <cellStyle name="40% - Accent5 5 6" xfId="2671" xr:uid="{5038D802-B09E-431C-8911-5A7E7C230A24}"/>
    <cellStyle name="40% - Accent5 5 7" xfId="4885" xr:uid="{05A91EB8-2347-45DC-859D-304B164FFE63}"/>
    <cellStyle name="40% - Accent5 5 8" xfId="7056" xr:uid="{40188518-7D16-4106-A1D3-B957C3A3C3B9}"/>
    <cellStyle name="40% - Accent5 6" xfId="267" xr:uid="{49776E2D-0735-47BC-952D-1C1F5E51240C}"/>
    <cellStyle name="40% - Accent5 6 2" xfId="382" xr:uid="{04DD6B5E-029B-4C4D-9ABE-5920A0310E4D}"/>
    <cellStyle name="40% - Accent5 6 2 2" xfId="638" xr:uid="{28109488-A2B6-4F5E-BE54-8344ED12CDBA}"/>
    <cellStyle name="40% - Accent5 6 2 2 2" xfId="1145" xr:uid="{95B986D4-B952-4C25-8454-BFE2B19528DC}"/>
    <cellStyle name="40% - Accent5 6 2 2 2 2" xfId="2213" xr:uid="{76855CEA-FCD7-471C-90C3-D49D9EBA94A2}"/>
    <cellStyle name="40% - Accent5 6 2 2 2 2 2" xfId="4621" xr:uid="{807056B2-6CB2-49DE-82E0-C65D411C9980}"/>
    <cellStyle name="40% - Accent5 6 2 2 2 2 3" xfId="6833" xr:uid="{8C53C667-A7C2-4F56-B70A-8C00F6E3FDF6}"/>
    <cellStyle name="40% - Accent5 6 2 2 2 2 4" xfId="9004" xr:uid="{255992E5-C333-4169-9DD0-6DD10C36D4F1}"/>
    <cellStyle name="40% - Accent5 6 2 2 2 3" xfId="3554" xr:uid="{5DC86F22-699F-4996-8D2E-A8A8EA4ED5FE}"/>
    <cellStyle name="40% - Accent5 6 2 2 2 4" xfId="5766" xr:uid="{399F8CC0-734D-4BDE-8A33-54A1462981B0}"/>
    <cellStyle name="40% - Accent5 6 2 2 2 5" xfId="7937" xr:uid="{5B963ABC-1381-4B79-82DC-9C436720B906}"/>
    <cellStyle name="40% - Accent5 6 2 2 3" xfId="1708" xr:uid="{585C3FEE-E135-467A-9B19-F089B6F7AA10}"/>
    <cellStyle name="40% - Accent5 6 2 2 3 2" xfId="4116" xr:uid="{EF951EF4-88FB-4D48-A718-8C95FED5AABF}"/>
    <cellStyle name="40% - Accent5 6 2 2 3 3" xfId="6328" xr:uid="{49458200-EB35-40FB-B3D1-CC87CEA8F2E6}"/>
    <cellStyle name="40% - Accent5 6 2 2 3 4" xfId="8499" xr:uid="{EDF562C2-65E4-4700-B273-0E88B9EB1E2B}"/>
    <cellStyle name="40% - Accent5 6 2 2 4" xfId="3048" xr:uid="{C86BDF90-4839-4713-847F-B27C846C7CB1}"/>
    <cellStyle name="40% - Accent5 6 2 2 5" xfId="5261" xr:uid="{447E18FF-3149-49E9-8438-23FBB9802B63}"/>
    <cellStyle name="40% - Accent5 6 2 2 6" xfId="7432" xr:uid="{A735F2CE-DA78-4F14-BDC0-89AC94776487}"/>
    <cellStyle name="40% - Accent5 6 2 3" xfId="891" xr:uid="{DE33CD70-58AC-4B89-AEC5-3357AC4230E2}"/>
    <cellStyle name="40% - Accent5 6 2 3 2" xfId="1960" xr:uid="{0256282B-1396-4D18-A67A-4AC512B3A92D}"/>
    <cellStyle name="40% - Accent5 6 2 3 2 2" xfId="4368" xr:uid="{B1E2AC73-C077-4A8C-A951-2CFA0EAAC9B0}"/>
    <cellStyle name="40% - Accent5 6 2 3 2 3" xfId="6580" xr:uid="{53009872-D009-46DC-8290-6ABE42A021CF}"/>
    <cellStyle name="40% - Accent5 6 2 3 2 4" xfId="8751" xr:uid="{839E2566-4483-48DC-A19A-39B148A7E56C}"/>
    <cellStyle name="40% - Accent5 6 2 3 3" xfId="3300" xr:uid="{D7582CDA-BAEB-40DF-9E47-98DE53CAE5FF}"/>
    <cellStyle name="40% - Accent5 6 2 3 4" xfId="5513" xr:uid="{C893D0A0-CD27-4B31-A828-C51888C4807A}"/>
    <cellStyle name="40% - Accent5 6 2 3 5" xfId="7684" xr:uid="{1625326A-A868-44E9-877D-B25CA06C29FF}"/>
    <cellStyle name="40% - Accent5 6 2 4" xfId="1455" xr:uid="{0E14339F-3C72-4F73-B5CF-2E2831B0B99C}"/>
    <cellStyle name="40% - Accent5 6 2 4 2" xfId="3863" xr:uid="{E7759CFC-145A-4AC9-BD0F-29A962AFDCE7}"/>
    <cellStyle name="40% - Accent5 6 2 4 3" xfId="6075" xr:uid="{B6FB7DBB-E20F-4D35-8EF4-C8BA81C11DC0}"/>
    <cellStyle name="40% - Accent5 6 2 4 4" xfId="8246" xr:uid="{0E601BAB-4F94-4014-BFBD-6260AE00ED6B}"/>
    <cellStyle name="40% - Accent5 6 2 5" xfId="2795" xr:uid="{70A7D10C-26CF-4047-A88C-57E6D9536BDF}"/>
    <cellStyle name="40% - Accent5 6 2 6" xfId="5008" xr:uid="{CAD4B310-F25A-4E70-AAE6-A73CDC099029}"/>
    <cellStyle name="40% - Accent5 6 2 7" xfId="7179" xr:uid="{2158DF83-C1EA-4EA4-BF0C-650E754D1A3D}"/>
    <cellStyle name="40% - Accent5 6 3" xfId="526" xr:uid="{9D078F7A-64F1-4009-8285-1C765C2B062F}"/>
    <cellStyle name="40% - Accent5 6 3 2" xfId="1033" xr:uid="{2FFB8443-0AA8-47E7-9EB6-CA8B4BDD6871}"/>
    <cellStyle name="40% - Accent5 6 3 2 2" xfId="2101" xr:uid="{09C4965A-44B0-4365-98F1-CA5CE4D05A3B}"/>
    <cellStyle name="40% - Accent5 6 3 2 2 2" xfId="4509" xr:uid="{454D0D9E-8476-4C1B-945D-D2BB9D726D96}"/>
    <cellStyle name="40% - Accent5 6 3 2 2 3" xfId="6721" xr:uid="{7B00D7C2-5BCB-433F-AEED-41C585C4F898}"/>
    <cellStyle name="40% - Accent5 6 3 2 2 4" xfId="8892" xr:uid="{EA11C42B-6EAB-49B7-9112-81CDDD003A1D}"/>
    <cellStyle name="40% - Accent5 6 3 2 3" xfId="3442" xr:uid="{E76E36CE-16EA-4A67-A5DB-BB072CEC8062}"/>
    <cellStyle name="40% - Accent5 6 3 2 4" xfId="5654" xr:uid="{ADBB6AD6-E42C-478F-AC4B-2A706DF3E338}"/>
    <cellStyle name="40% - Accent5 6 3 2 5" xfId="7825" xr:uid="{410E7DDB-38AD-4C9D-9AD0-4736FF8ACF25}"/>
    <cellStyle name="40% - Accent5 6 3 3" xfId="1596" xr:uid="{E3A0E924-E6AE-4751-9AA8-FCA950E88DD0}"/>
    <cellStyle name="40% - Accent5 6 3 3 2" xfId="4004" xr:uid="{096B4DD8-3ED9-4050-8C47-CCF2EA180445}"/>
    <cellStyle name="40% - Accent5 6 3 3 3" xfId="6216" xr:uid="{DC2F452F-EDFA-4E0E-B901-F3DB42CA51EB}"/>
    <cellStyle name="40% - Accent5 6 3 3 4" xfId="8387" xr:uid="{0310F419-E250-4F06-9F03-27F7967C0FE9}"/>
    <cellStyle name="40% - Accent5 6 3 4" xfId="2936" xr:uid="{4B8091FF-AE39-4744-8980-811B215ECB42}"/>
    <cellStyle name="40% - Accent5 6 3 5" xfId="5149" xr:uid="{DD01D664-1AE0-4581-93B4-93DA91954B81}"/>
    <cellStyle name="40% - Accent5 6 3 6" xfId="7320" xr:uid="{9195BCE7-876B-4D50-A206-0ACC5E512448}"/>
    <cellStyle name="40% - Accent5 6 4" xfId="779" xr:uid="{03F8749F-BCE9-47AC-870A-000DB965239C}"/>
    <cellStyle name="40% - Accent5 6 4 2" xfId="1848" xr:uid="{99C18FC9-E72A-4E59-A208-BB31FF03E6CE}"/>
    <cellStyle name="40% - Accent5 6 4 2 2" xfId="4256" xr:uid="{73B578BA-89C3-435F-B26F-4DABA320A6EC}"/>
    <cellStyle name="40% - Accent5 6 4 2 3" xfId="6468" xr:uid="{DAA9807A-6737-41ED-84E1-68D9C2FE05BC}"/>
    <cellStyle name="40% - Accent5 6 4 2 4" xfId="8639" xr:uid="{50BF3920-103A-47C1-B556-FFCDE3E0C077}"/>
    <cellStyle name="40% - Accent5 6 4 3" xfId="3188" xr:uid="{DC556558-1C5B-4010-9619-55275F4504CB}"/>
    <cellStyle name="40% - Accent5 6 4 4" xfId="5401" xr:uid="{5DF66ECF-F4A1-4316-A0D0-D12FA230C0A4}"/>
    <cellStyle name="40% - Accent5 6 4 5" xfId="7572" xr:uid="{2085BB99-8320-41DD-9B31-06D52E81F8BB}"/>
    <cellStyle name="40% - Accent5 6 5" xfId="1343" xr:uid="{FB0DA4AB-172A-4235-AA4F-6063785FF3ED}"/>
    <cellStyle name="40% - Accent5 6 5 2" xfId="3751" xr:uid="{95672E49-5E6A-4661-AB92-E66EABF88085}"/>
    <cellStyle name="40% - Accent5 6 5 3" xfId="5963" xr:uid="{41E588D2-D690-4022-A627-0DAD4BBAEC4D}"/>
    <cellStyle name="40% - Accent5 6 5 4" xfId="8134" xr:uid="{AB0EFC49-37DB-4955-B86D-09664C7D995C}"/>
    <cellStyle name="40% - Accent5 6 6" xfId="2685" xr:uid="{2D336583-98C2-44CE-8005-2BC59A8F23D9}"/>
    <cellStyle name="40% - Accent5 6 7" xfId="4899" xr:uid="{37AB50F6-242C-48AE-9248-26012A62A69F}"/>
    <cellStyle name="40% - Accent5 6 8" xfId="7070" xr:uid="{6FA1BFE2-E973-4E2D-8A23-93CC1259A309}"/>
    <cellStyle name="40% - Accent5 7" xfId="281" xr:uid="{B31A68FF-AA6F-4CDA-8BF6-776E6640DC26}"/>
    <cellStyle name="40% - Accent5 7 2" xfId="396" xr:uid="{132A9703-EA23-404A-8672-779FF1001E3A}"/>
    <cellStyle name="40% - Accent5 7 2 2" xfId="652" xr:uid="{906502E5-9051-4907-8D51-65C8F0E80B20}"/>
    <cellStyle name="40% - Accent5 7 2 2 2" xfId="1159" xr:uid="{C0F5C642-D66A-455B-87EA-E19F0ABC8771}"/>
    <cellStyle name="40% - Accent5 7 2 2 2 2" xfId="2227" xr:uid="{B94813E2-1D64-4E8A-AC3D-E9476C05803D}"/>
    <cellStyle name="40% - Accent5 7 2 2 2 2 2" xfId="4635" xr:uid="{3D9950C5-B84F-41B8-BBA7-26F1215553E7}"/>
    <cellStyle name="40% - Accent5 7 2 2 2 2 3" xfId="6847" xr:uid="{8FB5A990-700A-4435-876C-EA511315136D}"/>
    <cellStyle name="40% - Accent5 7 2 2 2 2 4" xfId="9018" xr:uid="{1F26EA5B-79B3-4A22-8C40-5E32FC5109B1}"/>
    <cellStyle name="40% - Accent5 7 2 2 2 3" xfId="3568" xr:uid="{B0A8B67D-DD57-465A-88A5-39D64B601B52}"/>
    <cellStyle name="40% - Accent5 7 2 2 2 4" xfId="5780" xr:uid="{EA63DE17-ABF8-4DCF-B5CC-1CEEDECD8CF0}"/>
    <cellStyle name="40% - Accent5 7 2 2 2 5" xfId="7951" xr:uid="{6A83E068-D3CB-4C48-9A93-ACA594309C0A}"/>
    <cellStyle name="40% - Accent5 7 2 2 3" xfId="1722" xr:uid="{272A190C-14C0-4F84-9B74-A97306871DA2}"/>
    <cellStyle name="40% - Accent5 7 2 2 3 2" xfId="4130" xr:uid="{723C2AFC-828C-477E-B25E-C2BF9D048265}"/>
    <cellStyle name="40% - Accent5 7 2 2 3 3" xfId="6342" xr:uid="{7C5721F2-A110-4A6B-9AD4-6C5E5D707FAF}"/>
    <cellStyle name="40% - Accent5 7 2 2 3 4" xfId="8513" xr:uid="{7E707180-C826-4898-BA36-3C66C6E5001D}"/>
    <cellStyle name="40% - Accent5 7 2 2 4" xfId="3062" xr:uid="{BA8ADDC0-FE0C-4638-8F36-B0816C64320E}"/>
    <cellStyle name="40% - Accent5 7 2 2 5" xfId="5275" xr:uid="{7D04ADB2-149D-4F55-82F1-D4556FB28D4F}"/>
    <cellStyle name="40% - Accent5 7 2 2 6" xfId="7446" xr:uid="{82065CBF-563B-455E-B9B6-47048C58F324}"/>
    <cellStyle name="40% - Accent5 7 2 3" xfId="905" xr:uid="{9D256C54-2BEC-43BE-BAD7-8B55A134196B}"/>
    <cellStyle name="40% - Accent5 7 2 3 2" xfId="1974" xr:uid="{64810F60-C55B-4592-9B61-412737752347}"/>
    <cellStyle name="40% - Accent5 7 2 3 2 2" xfId="4382" xr:uid="{EEA263CC-DA5B-4972-9E89-9BFBE703EA53}"/>
    <cellStyle name="40% - Accent5 7 2 3 2 3" xfId="6594" xr:uid="{7D045621-BC42-4C74-806E-563E09615C7F}"/>
    <cellStyle name="40% - Accent5 7 2 3 2 4" xfId="8765" xr:uid="{DA4864DE-74CE-4405-A7CF-E936CD633A80}"/>
    <cellStyle name="40% - Accent5 7 2 3 3" xfId="3314" xr:uid="{681B393D-85CC-4AA3-A7A9-53FA4E103DF9}"/>
    <cellStyle name="40% - Accent5 7 2 3 4" xfId="5527" xr:uid="{4B321FED-9DD6-4D76-BDA0-4FDD0C1F6FEE}"/>
    <cellStyle name="40% - Accent5 7 2 3 5" xfId="7698" xr:uid="{0DEBD975-A771-4071-B9A0-BB8D3829BDE0}"/>
    <cellStyle name="40% - Accent5 7 2 4" xfId="1469" xr:uid="{27176F20-1193-411A-831F-70E23A25575F}"/>
    <cellStyle name="40% - Accent5 7 2 4 2" xfId="3877" xr:uid="{D9E9C104-9415-488A-884F-914060388C02}"/>
    <cellStyle name="40% - Accent5 7 2 4 3" xfId="6089" xr:uid="{C362BA43-85B8-42C5-9BB1-F6A0094A5CCB}"/>
    <cellStyle name="40% - Accent5 7 2 4 4" xfId="8260" xr:uid="{F0A16BDC-79B1-4061-B7BC-57D1C014BAC8}"/>
    <cellStyle name="40% - Accent5 7 2 5" xfId="2809" xr:uid="{8C6B37AB-A204-48DA-81C7-1B14205C0CE1}"/>
    <cellStyle name="40% - Accent5 7 2 6" xfId="5022" xr:uid="{C3B2EAA2-E94C-4069-8DB6-72E0256DB7CE}"/>
    <cellStyle name="40% - Accent5 7 2 7" xfId="7193" xr:uid="{9A0AF7BE-1927-419E-9299-BCDE779428A4}"/>
    <cellStyle name="40% - Accent5 7 3" xfId="540" xr:uid="{4993AF48-CF02-447E-B8B8-F7E8930D6E48}"/>
    <cellStyle name="40% - Accent5 7 3 2" xfId="1047" xr:uid="{4BF0023E-CC6F-4412-9D69-90753C4F7301}"/>
    <cellStyle name="40% - Accent5 7 3 2 2" xfId="2115" xr:uid="{BBFE0DB4-4150-46A8-A076-418999208F6C}"/>
    <cellStyle name="40% - Accent5 7 3 2 2 2" xfId="4523" xr:uid="{C1937698-7E74-4BA8-B610-0A8E5FD9EDDC}"/>
    <cellStyle name="40% - Accent5 7 3 2 2 3" xfId="6735" xr:uid="{D24712B7-9D2A-47D9-BDF7-7D7824025D6E}"/>
    <cellStyle name="40% - Accent5 7 3 2 2 4" xfId="8906" xr:uid="{4A66600D-44B4-4B01-8D44-ED2675B02323}"/>
    <cellStyle name="40% - Accent5 7 3 2 3" xfId="3456" xr:uid="{7B6AC1B7-993B-49A6-955A-D4C1B3CD2C16}"/>
    <cellStyle name="40% - Accent5 7 3 2 4" xfId="5668" xr:uid="{19295F65-480D-447F-9C65-B64C607EE997}"/>
    <cellStyle name="40% - Accent5 7 3 2 5" xfId="7839" xr:uid="{BFFC1769-66D0-4ABB-86C2-A7394082D011}"/>
    <cellStyle name="40% - Accent5 7 3 3" xfId="1610" xr:uid="{A7E41CDA-E740-4689-8785-DC0EB0C89251}"/>
    <cellStyle name="40% - Accent5 7 3 3 2" xfId="4018" xr:uid="{843BC608-CF2F-47AE-B428-4F6A94DE391C}"/>
    <cellStyle name="40% - Accent5 7 3 3 3" xfId="6230" xr:uid="{7BD9083A-0946-44B1-8967-D5A3B44F4A7E}"/>
    <cellStyle name="40% - Accent5 7 3 3 4" xfId="8401" xr:uid="{C32022D8-2625-4732-852B-FCC298B89800}"/>
    <cellStyle name="40% - Accent5 7 3 4" xfId="2950" xr:uid="{F1B8944C-EF8A-429C-8D68-D6FE3A8617BA}"/>
    <cellStyle name="40% - Accent5 7 3 5" xfId="5163" xr:uid="{E05A7337-116D-4806-B6B4-0A9A5EE3B238}"/>
    <cellStyle name="40% - Accent5 7 3 6" xfId="7334" xr:uid="{FFD6CADB-4D33-4F2C-8F31-F7DEF5A3BCF9}"/>
    <cellStyle name="40% - Accent5 7 4" xfId="793" xr:uid="{F87F1632-A343-4029-B36F-F167E636ED8C}"/>
    <cellStyle name="40% - Accent5 7 4 2" xfId="1862" xr:uid="{7CA77587-B68F-4C12-BDE1-7A07752DF06D}"/>
    <cellStyle name="40% - Accent5 7 4 2 2" xfId="4270" xr:uid="{3B8444CF-2446-4D6B-A0C5-3875EF5F9BF7}"/>
    <cellStyle name="40% - Accent5 7 4 2 3" xfId="6482" xr:uid="{602D29D9-FD08-4247-A570-C4016DD52D91}"/>
    <cellStyle name="40% - Accent5 7 4 2 4" xfId="8653" xr:uid="{7081536B-A760-479E-813C-205ED23524CD}"/>
    <cellStyle name="40% - Accent5 7 4 3" xfId="3202" xr:uid="{E74857CF-06A6-4A73-912B-0C6990982779}"/>
    <cellStyle name="40% - Accent5 7 4 4" xfId="5415" xr:uid="{38257F39-C5E1-4E4D-8F5E-A34E29762940}"/>
    <cellStyle name="40% - Accent5 7 4 5" xfId="7586" xr:uid="{CE593BD7-8128-4AC3-8EEB-19C34069CD92}"/>
    <cellStyle name="40% - Accent5 7 5" xfId="1357" xr:uid="{B7BFF4E5-56EB-465E-A16C-FA95FA3A02D9}"/>
    <cellStyle name="40% - Accent5 7 5 2" xfId="3765" xr:uid="{66DB5BA6-14C1-47AA-AD30-904280F088F4}"/>
    <cellStyle name="40% - Accent5 7 5 3" xfId="5977" xr:uid="{9A2FE11F-0290-46DB-973E-2795343BE5CE}"/>
    <cellStyle name="40% - Accent5 7 5 4" xfId="8148" xr:uid="{A686CD15-3010-4CD7-8303-1DBCD9BC4301}"/>
    <cellStyle name="40% - Accent5 7 6" xfId="2699" xr:uid="{19C8111E-6A94-4619-BF2C-DBBF1EE87896}"/>
    <cellStyle name="40% - Accent5 7 7" xfId="4913" xr:uid="{ED8FC730-F2B9-4153-8F28-9D9B9666864E}"/>
    <cellStyle name="40% - Accent5 7 8" xfId="7084" xr:uid="{64B3765B-35EE-4FA1-A0A5-EE1B0F294BAA}"/>
    <cellStyle name="40% - Accent5 8" xfId="295" xr:uid="{B1BD84C5-10D0-46D4-972B-CB580C0342A7}"/>
    <cellStyle name="40% - Accent5 8 2" xfId="410" xr:uid="{90183A8E-7EA6-4AEA-A961-CEDC1FFD91C6}"/>
    <cellStyle name="40% - Accent5 8 2 2" xfId="666" xr:uid="{F711DF44-47BC-465B-B579-A2B79F1CA885}"/>
    <cellStyle name="40% - Accent5 8 2 2 2" xfId="1173" xr:uid="{31AFF78A-A717-4DB4-AD0F-D822DA1AAD9F}"/>
    <cellStyle name="40% - Accent5 8 2 2 2 2" xfId="2241" xr:uid="{56A05EA4-34A8-422F-8F68-66E22B5FC265}"/>
    <cellStyle name="40% - Accent5 8 2 2 2 2 2" xfId="4649" xr:uid="{082597FE-AD6E-496C-88D1-9FF84945BD50}"/>
    <cellStyle name="40% - Accent5 8 2 2 2 2 3" xfId="6861" xr:uid="{7DF213B5-5425-45D5-81E1-1875D28C2E57}"/>
    <cellStyle name="40% - Accent5 8 2 2 2 2 4" xfId="9032" xr:uid="{F74E92AC-FA13-43B1-AF6B-D19C1975355B}"/>
    <cellStyle name="40% - Accent5 8 2 2 2 3" xfId="3582" xr:uid="{EAB06C0A-9955-4919-B948-453700ADA9A5}"/>
    <cellStyle name="40% - Accent5 8 2 2 2 4" xfId="5794" xr:uid="{56A92078-EE1E-47E4-8EC7-8A2D196EC312}"/>
    <cellStyle name="40% - Accent5 8 2 2 2 5" xfId="7965" xr:uid="{72B7E297-6FDA-4819-B5AA-1F43D3A6EF36}"/>
    <cellStyle name="40% - Accent5 8 2 2 3" xfId="1736" xr:uid="{8BE86CB9-E208-433B-AA4B-FF3E57B43ACD}"/>
    <cellStyle name="40% - Accent5 8 2 2 3 2" xfId="4144" xr:uid="{E1A39998-B6D4-46E3-90B3-1CE8B059D65A}"/>
    <cellStyle name="40% - Accent5 8 2 2 3 3" xfId="6356" xr:uid="{BC3B30A1-7B27-4EAE-AFE2-FB411EAB0159}"/>
    <cellStyle name="40% - Accent5 8 2 2 3 4" xfId="8527" xr:uid="{34F3C2F3-C05C-41BC-9A2F-8F966D7C26E7}"/>
    <cellStyle name="40% - Accent5 8 2 2 4" xfId="3076" xr:uid="{BAC5228F-3F46-43C7-84F6-5D618729071F}"/>
    <cellStyle name="40% - Accent5 8 2 2 5" xfId="5289" xr:uid="{87860F82-3C07-4AE3-92C8-DF5FC5F1502A}"/>
    <cellStyle name="40% - Accent5 8 2 2 6" xfId="7460" xr:uid="{008142D2-6ADA-4B11-BD3C-197E6F53231E}"/>
    <cellStyle name="40% - Accent5 8 2 3" xfId="919" xr:uid="{EFC1C384-00EF-4300-955C-0C621719149B}"/>
    <cellStyle name="40% - Accent5 8 2 3 2" xfId="1988" xr:uid="{E9901BC6-1151-468E-8C9F-23BD6E3A97F4}"/>
    <cellStyle name="40% - Accent5 8 2 3 2 2" xfId="4396" xr:uid="{1F24A111-37F0-4EF9-9D93-536E49698039}"/>
    <cellStyle name="40% - Accent5 8 2 3 2 3" xfId="6608" xr:uid="{912C3341-3639-4DAC-BB8E-AB6AD5D9F66F}"/>
    <cellStyle name="40% - Accent5 8 2 3 2 4" xfId="8779" xr:uid="{90F23AFD-3CD6-4C51-8980-4BC97CD41D82}"/>
    <cellStyle name="40% - Accent5 8 2 3 3" xfId="3328" xr:uid="{87969774-412C-4E2A-B272-E181FDD83DED}"/>
    <cellStyle name="40% - Accent5 8 2 3 4" xfId="5541" xr:uid="{12E8B210-99C8-409C-8BE8-E1BCF899699F}"/>
    <cellStyle name="40% - Accent5 8 2 3 5" xfId="7712" xr:uid="{BBA0A8F3-F07C-48AB-B9F8-4514D93208E0}"/>
    <cellStyle name="40% - Accent5 8 2 4" xfId="1483" xr:uid="{7F5519E9-3946-4280-97A5-CACD9E32E5B5}"/>
    <cellStyle name="40% - Accent5 8 2 4 2" xfId="3891" xr:uid="{581638E6-336D-42BD-BDB5-12BAF394A13A}"/>
    <cellStyle name="40% - Accent5 8 2 4 3" xfId="6103" xr:uid="{CEA3621A-4D9F-4004-ACA2-5D80F99833CA}"/>
    <cellStyle name="40% - Accent5 8 2 4 4" xfId="8274" xr:uid="{1BE3EB76-54ED-4564-BA34-3325E5BC3FAE}"/>
    <cellStyle name="40% - Accent5 8 2 5" xfId="2823" xr:uid="{97EAA983-0896-4B97-AE44-099DF9546A93}"/>
    <cellStyle name="40% - Accent5 8 2 6" xfId="5036" xr:uid="{CD024789-12C5-45B0-A666-7B7A87902BE7}"/>
    <cellStyle name="40% - Accent5 8 2 7" xfId="7207" xr:uid="{B181C535-C852-4C3A-A85B-E16E17AE3265}"/>
    <cellStyle name="40% - Accent5 8 3" xfId="554" xr:uid="{89138E5F-D5F2-462D-9642-0E781E629D44}"/>
    <cellStyle name="40% - Accent5 8 3 2" xfId="1061" xr:uid="{FCCFD231-3968-4D6E-ABD5-BDFC6A16D638}"/>
    <cellStyle name="40% - Accent5 8 3 2 2" xfId="2129" xr:uid="{3C45EAA1-3A4C-4544-90CF-3F93D96B4B7C}"/>
    <cellStyle name="40% - Accent5 8 3 2 2 2" xfId="4537" xr:uid="{7B12BA1E-526B-475F-A927-5DF169525478}"/>
    <cellStyle name="40% - Accent5 8 3 2 2 3" xfId="6749" xr:uid="{B5B4436D-D96A-4DD4-A933-B53F9838FB4F}"/>
    <cellStyle name="40% - Accent5 8 3 2 2 4" xfId="8920" xr:uid="{191885C2-E928-4E39-B4B8-240434AA4E07}"/>
    <cellStyle name="40% - Accent5 8 3 2 3" xfId="3470" xr:uid="{C73390F4-457C-43BF-AEEF-F8D79824CDCE}"/>
    <cellStyle name="40% - Accent5 8 3 2 4" xfId="5682" xr:uid="{B2AFF7E5-3D2E-45D8-A1B8-A9CC620127EA}"/>
    <cellStyle name="40% - Accent5 8 3 2 5" xfId="7853" xr:uid="{9F67EC2F-2307-4B71-9B9A-6FF1BBFB7D7C}"/>
    <cellStyle name="40% - Accent5 8 3 3" xfId="1624" xr:uid="{0B318121-A556-4CD6-A74F-EADF2C09AC34}"/>
    <cellStyle name="40% - Accent5 8 3 3 2" xfId="4032" xr:uid="{FEF9A39D-9808-436D-B403-3F7C93678D6B}"/>
    <cellStyle name="40% - Accent5 8 3 3 3" xfId="6244" xr:uid="{63C628A1-D3A4-43C6-BD20-BFA6C0239AC0}"/>
    <cellStyle name="40% - Accent5 8 3 3 4" xfId="8415" xr:uid="{200C571E-EF8C-4983-B683-90B0A05D4C9D}"/>
    <cellStyle name="40% - Accent5 8 3 4" xfId="2964" xr:uid="{DFCEC7FF-B47C-4ED0-B692-7EA42D7C54AA}"/>
    <cellStyle name="40% - Accent5 8 3 5" xfId="5177" xr:uid="{EC887B67-AD05-48AD-A756-E025DE1BB24F}"/>
    <cellStyle name="40% - Accent5 8 3 6" xfId="7348" xr:uid="{22E34916-5133-4158-8A5B-A8A357BBB742}"/>
    <cellStyle name="40% - Accent5 8 4" xfId="807" xr:uid="{D1A12F13-4597-487B-BB9C-478131237518}"/>
    <cellStyle name="40% - Accent5 8 4 2" xfId="1876" xr:uid="{DDC1D22F-FC87-403C-9B07-73A747892967}"/>
    <cellStyle name="40% - Accent5 8 4 2 2" xfId="4284" xr:uid="{14788B62-2C39-40D7-9861-DE1BA35EA888}"/>
    <cellStyle name="40% - Accent5 8 4 2 3" xfId="6496" xr:uid="{D7FFD7FD-CF17-40D5-AF4E-B0B2003517AD}"/>
    <cellStyle name="40% - Accent5 8 4 2 4" xfId="8667" xr:uid="{58198650-23E3-43AF-871C-AAFF6DEFF617}"/>
    <cellStyle name="40% - Accent5 8 4 3" xfId="3216" xr:uid="{20E73B76-C33E-4DFB-8FB5-B2C73DC6EAA0}"/>
    <cellStyle name="40% - Accent5 8 4 4" xfId="5429" xr:uid="{239E6DD0-F96B-436B-8D1F-5BD377243A2E}"/>
    <cellStyle name="40% - Accent5 8 4 5" xfId="7600" xr:uid="{37D2F53B-6B95-45FD-97B3-FA9D29B1CAE0}"/>
    <cellStyle name="40% - Accent5 8 5" xfId="1371" xr:uid="{6EEBC8B3-17CD-469F-8F1B-860F16D200EC}"/>
    <cellStyle name="40% - Accent5 8 5 2" xfId="3779" xr:uid="{380F628F-F7F7-433D-9A7D-D1E8359D9BC0}"/>
    <cellStyle name="40% - Accent5 8 5 3" xfId="5991" xr:uid="{DF1D438E-A5F5-404F-8863-95C98241553E}"/>
    <cellStyle name="40% - Accent5 8 5 4" xfId="8162" xr:uid="{80E1DD01-1695-47E4-B688-FB9D99B9717B}"/>
    <cellStyle name="40% - Accent5 8 6" xfId="2713" xr:uid="{525F86B9-6452-4988-80F9-38EC2123E0DC}"/>
    <cellStyle name="40% - Accent5 8 7" xfId="4927" xr:uid="{58B6124A-979A-4466-BE25-3DB0F4D39749}"/>
    <cellStyle name="40% - Accent5 8 8" xfId="7098" xr:uid="{21DBFD50-BA88-4D02-874D-658A4923D168}"/>
    <cellStyle name="40% - Accent5 9" xfId="309" xr:uid="{909CE2BC-89B3-41AD-BEE3-0DAE97330A22}"/>
    <cellStyle name="40% - Accent5 9 2" xfId="568" xr:uid="{C1EE54EA-0BB4-469D-B29B-4857D0EC62E4}"/>
    <cellStyle name="40% - Accent5 9 2 2" xfId="1075" xr:uid="{D05AC377-7565-46A1-9E05-4CD45946F163}"/>
    <cellStyle name="40% - Accent5 9 2 2 2" xfId="2143" xr:uid="{7C80F7C4-5D7E-4FA6-B5B7-04ACCCD654C6}"/>
    <cellStyle name="40% - Accent5 9 2 2 2 2" xfId="4551" xr:uid="{2DC4F47F-F5FE-4F81-A60D-179679CFDA3C}"/>
    <cellStyle name="40% - Accent5 9 2 2 2 3" xfId="6763" xr:uid="{4EF7D08F-3C8C-4E12-AC00-D7B7B6259DDC}"/>
    <cellStyle name="40% - Accent5 9 2 2 2 4" xfId="8934" xr:uid="{11B8F182-02B4-4E79-A02A-C3329406B8B7}"/>
    <cellStyle name="40% - Accent5 9 2 2 3" xfId="3484" xr:uid="{726A5B2C-15FE-46D4-92E7-96F2EE0362FF}"/>
    <cellStyle name="40% - Accent5 9 2 2 4" xfId="5696" xr:uid="{D78FABB6-BE77-4A47-81D5-8B2C6428ABD6}"/>
    <cellStyle name="40% - Accent5 9 2 2 5" xfId="7867" xr:uid="{2ED2D1E5-8F70-430C-B273-788CD99E01F2}"/>
    <cellStyle name="40% - Accent5 9 2 3" xfId="1638" xr:uid="{FAB11458-CA61-4169-A950-477E511C2171}"/>
    <cellStyle name="40% - Accent5 9 2 3 2" xfId="4046" xr:uid="{154E3459-1B17-4827-AEDF-BE2D33F361DB}"/>
    <cellStyle name="40% - Accent5 9 2 3 3" xfId="6258" xr:uid="{CA5DAA2F-1C86-497E-ACE2-CD0459B91F55}"/>
    <cellStyle name="40% - Accent5 9 2 3 4" xfId="8429" xr:uid="{D3EB06B6-D80D-4D48-AD4E-2585B0B234FF}"/>
    <cellStyle name="40% - Accent5 9 2 4" xfId="2978" xr:uid="{83808A95-C3E0-487B-B5C0-875582FBEFF7}"/>
    <cellStyle name="40% - Accent5 9 2 5" xfId="5191" xr:uid="{43604604-1F3D-4F49-92B2-2F679B9862B7}"/>
    <cellStyle name="40% - Accent5 9 2 6" xfId="7362" xr:uid="{7BECEA92-8D65-4C76-948B-563057CE5DBA}"/>
    <cellStyle name="40% - Accent5 9 3" xfId="821" xr:uid="{35D7B89D-3A81-4805-974F-700C8FE13515}"/>
    <cellStyle name="40% - Accent5 9 3 2" xfId="1890" xr:uid="{E4A65513-8268-4FB2-AFEC-7ABB83A817B0}"/>
    <cellStyle name="40% - Accent5 9 3 2 2" xfId="4298" xr:uid="{EBBE97FC-67B8-4C39-8869-6862E14D0724}"/>
    <cellStyle name="40% - Accent5 9 3 2 3" xfId="6510" xr:uid="{2121A216-5534-4837-A8A2-C61D0D7CAE6F}"/>
    <cellStyle name="40% - Accent5 9 3 2 4" xfId="8681" xr:uid="{66539A31-DDDC-4346-BA3F-023BF38DC8A4}"/>
    <cellStyle name="40% - Accent5 9 3 3" xfId="3230" xr:uid="{6A3852F5-B5FD-46F7-8298-D09543617BDE}"/>
    <cellStyle name="40% - Accent5 9 3 4" xfId="5443" xr:uid="{348F0530-F4C8-4E6C-824C-1DCF6E4023A5}"/>
    <cellStyle name="40% - Accent5 9 3 5" xfId="7614" xr:uid="{05AF6ABF-FE6F-4DA6-B588-DD014F22ACAB}"/>
    <cellStyle name="40% - Accent5 9 4" xfId="1385" xr:uid="{43DC847F-0FD1-49C3-B94F-74ADA971139F}"/>
    <cellStyle name="40% - Accent5 9 4 2" xfId="3793" xr:uid="{F7BB254F-AAC7-4DA6-82C8-1B3F051DB511}"/>
    <cellStyle name="40% - Accent5 9 4 3" xfId="6005" xr:uid="{E88FAC6D-68E5-4494-B7E1-6C4410418005}"/>
    <cellStyle name="40% - Accent5 9 4 4" xfId="8176" xr:uid="{FF90BF56-8847-4470-B868-B771835A3E16}"/>
    <cellStyle name="40% - Accent5 9 5" xfId="2727" xr:uid="{D2A9A601-6C38-456A-98BC-29B475D046CF}"/>
    <cellStyle name="40% - Accent5 9 6" xfId="4941" xr:uid="{91F866BF-2734-45C1-89BA-4771F3F71FF2}"/>
    <cellStyle name="40% - Accent5 9 7" xfId="7112" xr:uid="{37677A24-B1E7-44BA-93EB-4E8CE23B8C91}"/>
    <cellStyle name="40% - Accent6 10" xfId="426" xr:uid="{A1EBC204-9A34-4644-A814-F46D8EEF57B3}"/>
    <cellStyle name="40% - Accent6 10 2" xfId="682" xr:uid="{DE3CCE0A-7EDD-4904-AED2-9BFDF810DCFF}"/>
    <cellStyle name="40% - Accent6 10 2 2" xfId="1189" xr:uid="{8ACA265C-9391-414E-83C2-A542D06A652E}"/>
    <cellStyle name="40% - Accent6 10 2 2 2" xfId="2257" xr:uid="{EDC56BC8-1A13-45F9-A342-7DAADAACD30B}"/>
    <cellStyle name="40% - Accent6 10 2 2 2 2" xfId="4665" xr:uid="{E1895AC5-442E-44FC-B6FC-D8D3BFBBA0BE}"/>
    <cellStyle name="40% - Accent6 10 2 2 2 3" xfId="6877" xr:uid="{4B11ABA3-34D9-44D5-B088-6E91B6081E33}"/>
    <cellStyle name="40% - Accent6 10 2 2 2 4" xfId="9048" xr:uid="{18B415B2-4BB6-4294-B073-CB847482FC4B}"/>
    <cellStyle name="40% - Accent6 10 2 2 3" xfId="3598" xr:uid="{0361284D-33C5-476E-B3B4-4B23508EE518}"/>
    <cellStyle name="40% - Accent6 10 2 2 4" xfId="5810" xr:uid="{DA3910B8-EC7C-4514-9E1A-4DA84DABA98E}"/>
    <cellStyle name="40% - Accent6 10 2 2 5" xfId="7981" xr:uid="{3A631B88-C117-4D14-A7B0-C2E24ADB40A3}"/>
    <cellStyle name="40% - Accent6 10 2 3" xfId="1752" xr:uid="{44AE8DCC-9952-4F09-8F4F-85051CF0A841}"/>
    <cellStyle name="40% - Accent6 10 2 3 2" xfId="4160" xr:uid="{25167E90-8BDC-41E5-83F9-1F902551D280}"/>
    <cellStyle name="40% - Accent6 10 2 3 3" xfId="6372" xr:uid="{52FB3502-FF1E-4D03-A6DC-38E9174FE61A}"/>
    <cellStyle name="40% - Accent6 10 2 3 4" xfId="8543" xr:uid="{D183DCDE-BC7D-402D-B34E-B91BAAB7330C}"/>
    <cellStyle name="40% - Accent6 10 2 4" xfId="3092" xr:uid="{F2AE4E9D-CA67-4E02-BAF0-AF51EA8E85FC}"/>
    <cellStyle name="40% - Accent6 10 2 5" xfId="5305" xr:uid="{9BE73ECA-234C-4392-9CEF-15C12F5D36B8}"/>
    <cellStyle name="40% - Accent6 10 2 6" xfId="7476" xr:uid="{8CBFDAB8-7EC6-4033-9633-893FB27C90A9}"/>
    <cellStyle name="40% - Accent6 10 3" xfId="935" xr:uid="{5F86C12E-DB92-40EA-9FB7-524C9B230177}"/>
    <cellStyle name="40% - Accent6 10 3 2" xfId="2004" xr:uid="{3522E9B6-8400-4864-B2B3-10C24407515B}"/>
    <cellStyle name="40% - Accent6 10 3 2 2" xfId="4412" xr:uid="{6EC9DCC6-343D-40CB-990D-2D619B4418B8}"/>
    <cellStyle name="40% - Accent6 10 3 2 3" xfId="6624" xr:uid="{462CEEEF-0CED-43A3-895E-543675EDCD55}"/>
    <cellStyle name="40% - Accent6 10 3 2 4" xfId="8795" xr:uid="{86FC3F00-64B0-4C12-9FE0-CF2D30C5AE56}"/>
    <cellStyle name="40% - Accent6 10 3 3" xfId="3344" xr:uid="{52A0BD8B-45E9-4776-9910-3DD1CBD72E4B}"/>
    <cellStyle name="40% - Accent6 10 3 4" xfId="5557" xr:uid="{90DC9222-67CF-4DF9-BDA4-18403B8F7E2A}"/>
    <cellStyle name="40% - Accent6 10 3 5" xfId="7728" xr:uid="{E917787F-E6FC-4C07-A594-73F1C9CDAB04}"/>
    <cellStyle name="40% - Accent6 10 4" xfId="1499" xr:uid="{A99338D4-96CC-4546-BAC3-76AFF5B5B005}"/>
    <cellStyle name="40% - Accent6 10 4 2" xfId="3907" xr:uid="{CC114B49-E228-4C46-A5EB-391FD8BFCF6E}"/>
    <cellStyle name="40% - Accent6 10 4 3" xfId="6119" xr:uid="{411997DB-F392-4C36-AD5E-8374A42DEE39}"/>
    <cellStyle name="40% - Accent6 10 4 4" xfId="8290" xr:uid="{E75F3863-4C04-4FF5-B98E-10AD9711783E}"/>
    <cellStyle name="40% - Accent6 10 5" xfId="2839" xr:uid="{E07AF808-520C-45A7-BC9D-B11A09F28AFB}"/>
    <cellStyle name="40% - Accent6 10 6" xfId="5052" xr:uid="{46D38145-531D-4402-8CF0-50148D010D83}"/>
    <cellStyle name="40% - Accent6 10 7" xfId="7223" xr:uid="{E7E83207-D969-41ED-AA67-5473DC55BD28}"/>
    <cellStyle name="40% - Accent6 11" xfId="442" xr:uid="{6FD7D4FE-946F-4A7A-9D65-96EEDCCEC836}"/>
    <cellStyle name="40% - Accent6 11 2" xfId="697" xr:uid="{8F83E9D7-57A2-44EE-9E45-2FAD7173E4AE}"/>
    <cellStyle name="40% - Accent6 11 2 2" xfId="1204" xr:uid="{3A9EA5BF-A6E4-40A2-A5B4-D3BB9535A066}"/>
    <cellStyle name="40% - Accent6 11 2 2 2" xfId="2272" xr:uid="{95243E82-312C-4AC8-A107-A1BC66CAF148}"/>
    <cellStyle name="40% - Accent6 11 2 2 2 2" xfId="4680" xr:uid="{B605888F-AAD4-414C-9CC3-2BDCECCBA55D}"/>
    <cellStyle name="40% - Accent6 11 2 2 2 3" xfId="6892" xr:uid="{0436895D-DBBC-4F32-B53F-AED0523A8FAE}"/>
    <cellStyle name="40% - Accent6 11 2 2 2 4" xfId="9063" xr:uid="{EB9A5A38-1D08-4384-B7E1-CFBB2B62C12D}"/>
    <cellStyle name="40% - Accent6 11 2 2 3" xfId="3613" xr:uid="{FD7814EF-5AD7-4F28-8C07-D402AA52A400}"/>
    <cellStyle name="40% - Accent6 11 2 2 4" xfId="5825" xr:uid="{FD291983-E997-4E67-91F0-BDEE6801D074}"/>
    <cellStyle name="40% - Accent6 11 2 2 5" xfId="7996" xr:uid="{1DCC5DB2-A211-46D0-B0E3-4E0171B578A9}"/>
    <cellStyle name="40% - Accent6 11 2 3" xfId="1767" xr:uid="{CD9F2975-C6CB-4DD3-9258-4C7C667FD411}"/>
    <cellStyle name="40% - Accent6 11 2 3 2" xfId="4175" xr:uid="{FE5DBBF2-D279-4139-9136-D75BE0CFA370}"/>
    <cellStyle name="40% - Accent6 11 2 3 3" xfId="6387" xr:uid="{582FD802-3686-42ED-85BF-25FB2544D28E}"/>
    <cellStyle name="40% - Accent6 11 2 3 4" xfId="8558" xr:uid="{ACDF6B97-751B-4F6E-89BA-5487C57C7C15}"/>
    <cellStyle name="40% - Accent6 11 2 4" xfId="3107" xr:uid="{ABF7C146-3EE0-4FD8-A903-341593FA25D0}"/>
    <cellStyle name="40% - Accent6 11 2 5" xfId="5320" xr:uid="{43D30684-74E9-4366-8C8E-5EB0E9BFAFB5}"/>
    <cellStyle name="40% - Accent6 11 2 6" xfId="7491" xr:uid="{1D0E8478-F821-4103-A0BF-36A396D2F49A}"/>
    <cellStyle name="40% - Accent6 11 3" xfId="951" xr:uid="{EDC3807B-527F-4C4B-B2E3-8CF6D00D7B14}"/>
    <cellStyle name="40% - Accent6 11 3 2" xfId="2019" xr:uid="{957C6336-11A5-4FE6-90E3-FA1B900C6BD3}"/>
    <cellStyle name="40% - Accent6 11 3 2 2" xfId="4427" xr:uid="{84B34515-EBEE-4A5B-BC91-9718FD341438}"/>
    <cellStyle name="40% - Accent6 11 3 2 3" xfId="6639" xr:uid="{85C03BF7-8D8E-425D-BD49-BBBBD10F9CE9}"/>
    <cellStyle name="40% - Accent6 11 3 2 4" xfId="8810" xr:uid="{AD5FAF5E-8772-4E68-B6B6-4E5B67D920AD}"/>
    <cellStyle name="40% - Accent6 11 3 3" xfId="3360" xr:uid="{C8DC027E-5447-4305-8C71-B9DE18296917}"/>
    <cellStyle name="40% - Accent6 11 3 4" xfId="5572" xr:uid="{5B2DA0B0-C39D-4F96-8A20-1043FA2CD5F7}"/>
    <cellStyle name="40% - Accent6 11 3 5" xfId="7743" xr:uid="{D9239142-C97A-47A4-8B5E-9F300FEEBF03}"/>
    <cellStyle name="40% - Accent6 11 4" xfId="1514" xr:uid="{22EBE131-24E2-45E5-83B8-BBD1F76B51D3}"/>
    <cellStyle name="40% - Accent6 11 4 2" xfId="3922" xr:uid="{D36156DF-959C-4C02-855D-612760747DF0}"/>
    <cellStyle name="40% - Accent6 11 4 3" xfId="6134" xr:uid="{0F75B0A8-8203-4943-B16A-6A685CEE2035}"/>
    <cellStyle name="40% - Accent6 11 4 4" xfId="8305" xr:uid="{6ED55D24-7C76-4F8D-AF42-3FBA1D938ED9}"/>
    <cellStyle name="40% - Accent6 11 5" xfId="2854" xr:uid="{5E320AD9-3D13-4C0F-B42C-5D10D7D8880D}"/>
    <cellStyle name="40% - Accent6 11 6" xfId="5067" xr:uid="{73B3F4CA-4F62-4918-8A5A-F0C8D6730254}"/>
    <cellStyle name="40% - Accent6 11 7" xfId="7238" xr:uid="{CE5FDDD3-6EFF-4411-AC1F-9BC91C0900E5}"/>
    <cellStyle name="40% - Accent6 12" xfId="457" xr:uid="{BB375EFE-B219-41A2-AB7D-10558028D55C}"/>
    <cellStyle name="40% - Accent6 12 2" xfId="965" xr:uid="{0EA14F67-6A0E-4281-BBF5-49D089350CD7}"/>
    <cellStyle name="40% - Accent6 12 2 2" xfId="2033" xr:uid="{53EC353A-38AC-46EE-A3E9-97CBE7618775}"/>
    <cellStyle name="40% - Accent6 12 2 2 2" xfId="4441" xr:uid="{07A44FF7-722B-4227-A1B3-1A1611140AFC}"/>
    <cellStyle name="40% - Accent6 12 2 2 3" xfId="6653" xr:uid="{D7236740-E5E6-41D9-82B8-F43186578952}"/>
    <cellStyle name="40% - Accent6 12 2 2 4" xfId="8824" xr:uid="{5D5B18E8-34CC-4554-BDF4-2E2B1A0938C5}"/>
    <cellStyle name="40% - Accent6 12 2 3" xfId="3374" xr:uid="{B5688A8A-B374-488E-8465-B8F9710DDDC7}"/>
    <cellStyle name="40% - Accent6 12 2 4" xfId="5586" xr:uid="{9FD0DD65-23B6-4386-8F16-549515500023}"/>
    <cellStyle name="40% - Accent6 12 2 5" xfId="7757" xr:uid="{B1518FC0-2180-4665-9317-4B2760DE00B9}"/>
    <cellStyle name="40% - Accent6 12 3" xfId="1528" xr:uid="{818928E9-66BC-4D13-8CA0-21DA0E6F359F}"/>
    <cellStyle name="40% - Accent6 12 3 2" xfId="3936" xr:uid="{E9879500-B4F5-46E3-AE76-C34189CE1232}"/>
    <cellStyle name="40% - Accent6 12 3 3" xfId="6148" xr:uid="{7DBF19CA-1EF4-4186-AD89-8C0B92E208B2}"/>
    <cellStyle name="40% - Accent6 12 3 4" xfId="8319" xr:uid="{169F924A-8036-4834-B5B1-B06A4F1D2E4E}"/>
    <cellStyle name="40% - Accent6 12 4" xfId="2868" xr:uid="{EE766209-EF01-4373-BFC3-FA7D1D5DED5B}"/>
    <cellStyle name="40% - Accent6 12 5" xfId="5081" xr:uid="{D8011BD2-E38D-4D6D-AF4A-76CBFEEC00F6}"/>
    <cellStyle name="40% - Accent6 12 6" xfId="7252" xr:uid="{A2F22B7A-0586-4CFF-9A4C-CDD2C1B15420}"/>
    <cellStyle name="40% - Accent6 13" xfId="710" xr:uid="{FBB7B3E9-2E22-46E8-8AD9-487AB9E9D643}"/>
    <cellStyle name="40% - Accent6 13 2" xfId="1780" xr:uid="{2C509B21-FC11-420B-935B-132B4E37EF94}"/>
    <cellStyle name="40% - Accent6 13 2 2" xfId="4188" xr:uid="{3E85D42D-31F0-42FE-ACDF-EE48504DFC10}"/>
    <cellStyle name="40% - Accent6 13 2 3" xfId="6400" xr:uid="{73B5313C-BD67-4E23-A129-0CCC9177A8C1}"/>
    <cellStyle name="40% - Accent6 13 2 4" xfId="8571" xr:uid="{902D81D8-48FB-4030-8B27-265FBDF5C8EC}"/>
    <cellStyle name="40% - Accent6 13 3" xfId="3120" xr:uid="{E3896BAC-A5E9-4D5B-A8AD-6D0B8347894B}"/>
    <cellStyle name="40% - Accent6 13 4" xfId="5333" xr:uid="{4D727789-27E9-4989-8B3F-83AACE7D7891}"/>
    <cellStyle name="40% - Accent6 13 5" xfId="7504" xr:uid="{9E7283BA-00BC-4731-8AB2-F49FCD56E749}"/>
    <cellStyle name="40% - Accent6 14" xfId="1218" xr:uid="{AD89DFA0-D992-4F08-AD0B-DB2A26DC00D5}"/>
    <cellStyle name="40% - Accent6 14 2" xfId="2286" xr:uid="{9D91369C-FD18-4A79-8EBD-6BCCEE26B297}"/>
    <cellStyle name="40% - Accent6 14 2 2" xfId="4694" xr:uid="{B5B4F7F1-D35C-48E1-B291-CAAF9CE016C9}"/>
    <cellStyle name="40% - Accent6 14 2 3" xfId="6906" xr:uid="{094EFE69-DBD0-432F-8671-74BBD123114C}"/>
    <cellStyle name="40% - Accent6 14 2 4" xfId="9077" xr:uid="{C1211CC6-0729-4D80-AD06-8E6BCA2AC54B}"/>
    <cellStyle name="40% - Accent6 14 3" xfId="3627" xr:uid="{23D647EE-6609-458D-886C-76E81DC977A9}"/>
    <cellStyle name="40% - Accent6 14 4" xfId="5839" xr:uid="{992E4634-0A58-4AB0-9043-30F7AA82A865}"/>
    <cellStyle name="40% - Accent6 14 5" xfId="8010" xr:uid="{19F72C81-EE19-4004-9573-43FC6A4C93F1}"/>
    <cellStyle name="40% - Accent6 15" xfId="1232" xr:uid="{519DC4F2-BA4C-4464-9F29-86475F248EDB}"/>
    <cellStyle name="40% - Accent6 15 2" xfId="2300" xr:uid="{343B59FD-2069-461F-A379-1C7F44CA12AC}"/>
    <cellStyle name="40% - Accent6 15 2 2" xfId="4708" xr:uid="{C15DD353-2189-45AF-AED6-B8ED91CD7C4D}"/>
    <cellStyle name="40% - Accent6 15 2 3" xfId="6920" xr:uid="{241E5247-157B-4330-9B41-F300A06CEAF0}"/>
    <cellStyle name="40% - Accent6 15 2 4" xfId="9091" xr:uid="{046DAFA4-3CAC-4D44-BA72-B01143A0251E}"/>
    <cellStyle name="40% - Accent6 15 3" xfId="3641" xr:uid="{41F739A3-D068-4328-A67A-DA8B811BBEE8}"/>
    <cellStyle name="40% - Accent6 15 4" xfId="5853" xr:uid="{CE9AC49E-70E3-446D-946B-888FCC64A180}"/>
    <cellStyle name="40% - Accent6 15 5" xfId="8024" xr:uid="{07619C4B-D70D-45DE-979B-C698E792791B}"/>
    <cellStyle name="40% - Accent6 16" xfId="1246" xr:uid="{11B90210-CDBB-4250-A975-7E4B06E290DC}"/>
    <cellStyle name="40% - Accent6 16 2" xfId="2314" xr:uid="{626B5451-4825-4E4A-8674-607F7180C6DD}"/>
    <cellStyle name="40% - Accent6 16 2 2" xfId="4722" xr:uid="{BDE953BA-039F-4226-8C20-ABFE063D5A8A}"/>
    <cellStyle name="40% - Accent6 16 2 3" xfId="6934" xr:uid="{8A8A993C-0241-49D5-9AE1-137E5D9D61D4}"/>
    <cellStyle name="40% - Accent6 16 2 4" xfId="9105" xr:uid="{515B5638-216E-443D-8673-9D4D77A7CCF0}"/>
    <cellStyle name="40% - Accent6 16 3" xfId="3655" xr:uid="{43EEECCB-C0B3-46A9-92E0-354422D701B8}"/>
    <cellStyle name="40% - Accent6 16 4" xfId="5867" xr:uid="{20ECBD68-9D4F-4F7C-AB42-69F4147D68D2}"/>
    <cellStyle name="40% - Accent6 16 5" xfId="8038" xr:uid="{9B58A097-3789-4EE2-8D29-38CE58B9EDE8}"/>
    <cellStyle name="40% - Accent6 17" xfId="1260" xr:uid="{1706F816-4493-4C0D-B7B4-7FA2614EBAC3}"/>
    <cellStyle name="40% - Accent6 17 2" xfId="2328" xr:uid="{4E013FA1-D46F-4E53-9CC5-F2B352BB4D9C}"/>
    <cellStyle name="40% - Accent6 17 2 2" xfId="4736" xr:uid="{F92D2FF4-8294-422C-91A1-E43AB7498032}"/>
    <cellStyle name="40% - Accent6 17 2 3" xfId="6948" xr:uid="{DDC1CA55-3074-489E-B5FD-6A81B563F5F2}"/>
    <cellStyle name="40% - Accent6 17 2 4" xfId="9119" xr:uid="{076579A5-783E-49F8-A9D2-27978BB76BEF}"/>
    <cellStyle name="40% - Accent6 17 3" xfId="3669" xr:uid="{E71A61E4-2029-4716-BAC0-D243B79B213F}"/>
    <cellStyle name="40% - Accent6 17 4" xfId="5881" xr:uid="{3034FFB9-5F9E-486B-9CF8-D028F818C000}"/>
    <cellStyle name="40% - Accent6 17 5" xfId="8052" xr:uid="{BDF4BB71-5BF0-44B8-8683-4E8386F407E1}"/>
    <cellStyle name="40% - Accent6 18" xfId="1274" xr:uid="{2D5C872A-8193-401D-9AD8-1C6D98F69691}"/>
    <cellStyle name="40% - Accent6 18 2" xfId="3683" xr:uid="{B682354B-A725-47B9-9DCE-45974D35496B}"/>
    <cellStyle name="40% - Accent6 18 3" xfId="5895" xr:uid="{9914D347-AF93-42D8-8B17-A01BE5B5C69B}"/>
    <cellStyle name="40% - Accent6 18 4" xfId="8066" xr:uid="{863B2222-2C02-4612-AABA-49113DF0BFE5}"/>
    <cellStyle name="40% - Accent6 19" xfId="2342" xr:uid="{C27C4F5F-E031-4E34-AE87-F810BC21D8A2}"/>
    <cellStyle name="40% - Accent6 19 2" xfId="4750" xr:uid="{7B181F94-99D3-4355-A8BD-8909EEF26CD6}"/>
    <cellStyle name="40% - Accent6 19 3" xfId="6962" xr:uid="{F45FC164-C557-4B87-9C21-7381083DFD40}"/>
    <cellStyle name="40% - Accent6 19 4" xfId="9133" xr:uid="{EDF5CA85-C77C-4E3D-8CDB-496BD585D23A}"/>
    <cellStyle name="40% - Accent6 2" xfId="69" xr:uid="{04FBDFF8-A5F0-4C65-87AA-46A9351AB06E}"/>
    <cellStyle name="40% - Accent6 2 2" xfId="131" xr:uid="{4B0707DA-4BC9-4B13-A225-E6B95C0B9CB0}"/>
    <cellStyle name="40% - Accent6 2 3" xfId="2386" xr:uid="{778DBEF4-CA12-40FE-92CC-777A855E2139}"/>
    <cellStyle name="40% - Accent6 2 3 2" xfId="4782" xr:uid="{0C6D993D-1879-4EEF-80BE-673D72905D3E}"/>
    <cellStyle name="40% - Accent6 2 4" xfId="2536" xr:uid="{83C2000F-4FD9-4929-BFCB-8C398464A06F}"/>
    <cellStyle name="40% - Accent6 2 5" xfId="2385" xr:uid="{D7053305-B0C4-4ADD-99E3-221F90E1B693}"/>
    <cellStyle name="40% - Accent6 2 6" xfId="2627" xr:uid="{AF7E598F-C3F4-4081-A57A-CCF4548309C3}"/>
    <cellStyle name="40% - Accent6 20" xfId="2372" xr:uid="{4A326F59-14FF-4DBB-A7C4-E14474567815}"/>
    <cellStyle name="40% - Accent6 20 2" xfId="4774" xr:uid="{05939E09-BDCF-44A1-AA4E-E6EF229569D0}"/>
    <cellStyle name="40% - Accent6 20 3" xfId="6976" xr:uid="{50AE3149-3878-4295-8A7B-64BCAE79E193}"/>
    <cellStyle name="40% - Accent6 20 4" xfId="9147" xr:uid="{C50F596B-B1E9-4DD2-A34C-53699146713E}"/>
    <cellStyle name="40% - Accent6 21" xfId="2603" xr:uid="{3CFA30BC-64B4-4CE5-A833-3FB569EC5E5D}"/>
    <cellStyle name="40% - Accent6 22" xfId="4816" xr:uid="{131FE1D8-0059-413F-8FB6-ACFAEA03D2B2}"/>
    <cellStyle name="40% - Accent6 23" xfId="4830" xr:uid="{96EE6F1A-4A83-4F00-A77E-8B4D059BC924}"/>
    <cellStyle name="40% - Accent6 24" xfId="7001" xr:uid="{B6347FE6-973D-4D6E-BE75-8FFA68B6AF40}"/>
    <cellStyle name="40% - Accent6 3" xfId="226" xr:uid="{D0FA2761-F07F-4B02-8796-D0CA650ED0E8}"/>
    <cellStyle name="40% - Accent6 3 2" xfId="341" xr:uid="{5E07B871-E77F-42FF-B952-83EE65BE8BE5}"/>
    <cellStyle name="40% - Accent6 3 2 2" xfId="597" xr:uid="{97F42ADA-F190-476B-A911-6C662CAA1743}"/>
    <cellStyle name="40% - Accent6 3 2 2 2" xfId="1104" xr:uid="{86041D0F-3D84-4E92-A998-AC1ED4BECFD5}"/>
    <cellStyle name="40% - Accent6 3 2 2 2 2" xfId="2172" xr:uid="{80DAAA76-5A6B-4548-958D-4BB7E3E84F58}"/>
    <cellStyle name="40% - Accent6 3 2 2 2 2 2" xfId="4580" xr:uid="{5E80CE35-5CF2-46EF-B127-F1EFC8BC62A1}"/>
    <cellStyle name="40% - Accent6 3 2 2 2 2 3" xfId="6792" xr:uid="{E5315706-1B2D-45B4-9F14-49F32FBB9AB1}"/>
    <cellStyle name="40% - Accent6 3 2 2 2 2 4" xfId="8963" xr:uid="{D81BC31D-735B-47F3-949C-8A84B684158E}"/>
    <cellStyle name="40% - Accent6 3 2 2 2 3" xfId="3513" xr:uid="{7643AF2A-2878-4C04-A009-99FE28885EA2}"/>
    <cellStyle name="40% - Accent6 3 2 2 2 4" xfId="5725" xr:uid="{204D0184-896F-4FB5-B80C-2BA67803D3D0}"/>
    <cellStyle name="40% - Accent6 3 2 2 2 5" xfId="7896" xr:uid="{734F0012-B76C-4D57-9123-3ACECA5AFF9B}"/>
    <cellStyle name="40% - Accent6 3 2 2 3" xfId="1667" xr:uid="{0A6EF0AC-EBAA-4CFA-BFF3-A9DFFDEEE01F}"/>
    <cellStyle name="40% - Accent6 3 2 2 3 2" xfId="4075" xr:uid="{D3396B9B-7336-4984-948B-C2FA02306D30}"/>
    <cellStyle name="40% - Accent6 3 2 2 3 3" xfId="6287" xr:uid="{C9AE8302-11CC-47E7-9B5A-093E1CAE6807}"/>
    <cellStyle name="40% - Accent6 3 2 2 3 4" xfId="8458" xr:uid="{DC8F059E-B8EA-4523-B7CE-D97E5E422828}"/>
    <cellStyle name="40% - Accent6 3 2 2 4" xfId="3007" xr:uid="{49303FC3-A017-44CE-9D6F-42CF47046E42}"/>
    <cellStyle name="40% - Accent6 3 2 2 5" xfId="5220" xr:uid="{3A702980-7DCA-4E7C-8980-C328B0F2CFAC}"/>
    <cellStyle name="40% - Accent6 3 2 2 6" xfId="7391" xr:uid="{438D695A-22FA-4678-8C70-23589E8B1D85}"/>
    <cellStyle name="40% - Accent6 3 2 3" xfId="850" xr:uid="{9F777B25-3E69-438C-BC8E-C4CFEF581F78}"/>
    <cellStyle name="40% - Accent6 3 2 3 2" xfId="1919" xr:uid="{0FB3FD5E-0763-44CF-9B8C-CC2BE6470286}"/>
    <cellStyle name="40% - Accent6 3 2 3 2 2" xfId="4327" xr:uid="{624B83E9-A5FE-4A2D-872C-1B6D8A4D2D0A}"/>
    <cellStyle name="40% - Accent6 3 2 3 2 3" xfId="6539" xr:uid="{5EFDB2FB-99DD-4514-9271-C0E473264FAE}"/>
    <cellStyle name="40% - Accent6 3 2 3 2 4" xfId="8710" xr:uid="{4F145CD3-EA5D-4B11-8367-53FEFD273949}"/>
    <cellStyle name="40% - Accent6 3 2 3 3" xfId="3259" xr:uid="{687D523E-B384-4125-8628-2D9AA731BD78}"/>
    <cellStyle name="40% - Accent6 3 2 3 4" xfId="5472" xr:uid="{64F79C65-EC1F-43CC-8283-772D45992E8F}"/>
    <cellStyle name="40% - Accent6 3 2 3 5" xfId="7643" xr:uid="{9657E05B-A8B6-41E0-9EF8-61612E609FA4}"/>
    <cellStyle name="40% - Accent6 3 2 4" xfId="1414" xr:uid="{67D7E7CB-1B7C-431C-867F-DEE63C801E0D}"/>
    <cellStyle name="40% - Accent6 3 2 4 2" xfId="3822" xr:uid="{1437F097-3F36-4471-81A0-392C361E65BB}"/>
    <cellStyle name="40% - Accent6 3 2 4 3" xfId="6034" xr:uid="{94C8A607-C9EC-4BB4-A234-A1B3EFEEDEB5}"/>
    <cellStyle name="40% - Accent6 3 2 4 4" xfId="8205" xr:uid="{DDBFDD90-5632-4671-AF0D-36125CA07EFB}"/>
    <cellStyle name="40% - Accent6 3 2 5" xfId="2754" xr:uid="{264DA3B8-9BDE-4867-AD08-441FA8E3F576}"/>
    <cellStyle name="40% - Accent6 3 2 6" xfId="4967" xr:uid="{57EBE216-911D-45F0-843B-9D27DD2FF85D}"/>
    <cellStyle name="40% - Accent6 3 2 7" xfId="7138" xr:uid="{8A81588C-F048-4D4B-A618-959B140DB329}"/>
    <cellStyle name="40% - Accent6 3 3" xfId="485" xr:uid="{48F91AE4-E4CF-47F9-AAC7-1FE162CF7D08}"/>
    <cellStyle name="40% - Accent6 3 3 2" xfId="992" xr:uid="{2F3BC220-BE29-43F9-8D46-AFC6B48AF4CF}"/>
    <cellStyle name="40% - Accent6 3 3 2 2" xfId="2060" xr:uid="{BF41671A-01A2-4374-9B86-F5947952AD1D}"/>
    <cellStyle name="40% - Accent6 3 3 2 2 2" xfId="4468" xr:uid="{04A999DA-052A-48DF-9C4D-19C276FEFC42}"/>
    <cellStyle name="40% - Accent6 3 3 2 2 3" xfId="6680" xr:uid="{E45C3472-DD4D-4F1C-8C6E-53416106DA46}"/>
    <cellStyle name="40% - Accent6 3 3 2 2 4" xfId="8851" xr:uid="{51438CB6-F7C3-48BF-A56B-900F36931000}"/>
    <cellStyle name="40% - Accent6 3 3 2 3" xfId="3401" xr:uid="{85AB03D5-B613-44F2-B951-05D6A3B09E65}"/>
    <cellStyle name="40% - Accent6 3 3 2 4" xfId="5613" xr:uid="{280A6D85-3831-4EF0-AF5F-EBE9349BB02D}"/>
    <cellStyle name="40% - Accent6 3 3 2 5" xfId="7784" xr:uid="{F0D97D39-08ED-4409-9910-94E1300B2643}"/>
    <cellStyle name="40% - Accent6 3 3 3" xfId="1555" xr:uid="{BE3E9303-E841-4D0C-A85B-6E2168CCF2B1}"/>
    <cellStyle name="40% - Accent6 3 3 3 2" xfId="3963" xr:uid="{35329723-7C15-4D11-9674-791EFC5E430E}"/>
    <cellStyle name="40% - Accent6 3 3 3 3" xfId="6175" xr:uid="{19FB838F-96FB-44F4-9F9B-7AC5772528A0}"/>
    <cellStyle name="40% - Accent6 3 3 3 4" xfId="8346" xr:uid="{9556F600-0AC4-4C78-9E57-0015E1CD01CB}"/>
    <cellStyle name="40% - Accent6 3 3 4" xfId="2895" xr:uid="{B49664F8-0259-441C-B077-F63D203C95ED}"/>
    <cellStyle name="40% - Accent6 3 3 5" xfId="5108" xr:uid="{78B4BD7F-92F3-4393-986B-E8ACE04684FF}"/>
    <cellStyle name="40% - Accent6 3 3 6" xfId="7279" xr:uid="{05791709-2290-4FCC-A56C-9D71B914CD37}"/>
    <cellStyle name="40% - Accent6 3 4" xfId="738" xr:uid="{A4005F62-66E5-43B6-B0E6-AE2BBFAFC08D}"/>
    <cellStyle name="40% - Accent6 3 4 2" xfId="1807" xr:uid="{5249D83F-5923-46E5-B42B-57C2AD69B7E6}"/>
    <cellStyle name="40% - Accent6 3 4 2 2" xfId="4215" xr:uid="{0F92F843-2B8D-4C34-8B9C-F4C7E09EBCB4}"/>
    <cellStyle name="40% - Accent6 3 4 2 3" xfId="6427" xr:uid="{329B07E7-F30D-4F64-9159-0881AB930C30}"/>
    <cellStyle name="40% - Accent6 3 4 2 4" xfId="8598" xr:uid="{CCE537E9-CB5A-40C6-8A51-B29561896B17}"/>
    <cellStyle name="40% - Accent6 3 4 3" xfId="3147" xr:uid="{B21F31FC-741D-4984-83A0-44E8006BBDC9}"/>
    <cellStyle name="40% - Accent6 3 4 4" xfId="5360" xr:uid="{0A4C8660-6430-4C9F-9F58-0DB9B0A76957}"/>
    <cellStyle name="40% - Accent6 3 4 5" xfId="7531" xr:uid="{A2D80565-A54F-4684-B98F-94E2A1CC9C7A}"/>
    <cellStyle name="40% - Accent6 3 5" xfId="1302" xr:uid="{BE7B8F7A-0E8F-4F1A-BAF4-377E3FFBC413}"/>
    <cellStyle name="40% - Accent6 3 5 2" xfId="3710" xr:uid="{6B0A02B9-5B57-4B97-BBE0-6E54467D37C7}"/>
    <cellStyle name="40% - Accent6 3 5 3" xfId="5922" xr:uid="{50A995DC-CC9A-47D4-8996-72C08A929D81}"/>
    <cellStyle name="40% - Accent6 3 5 4" xfId="8093" xr:uid="{776E8EA4-1CAB-4116-AA33-F2066B18733D}"/>
    <cellStyle name="40% - Accent6 3 6" xfId="2644" xr:uid="{C0003260-9CE5-4B3B-9B34-E9AF2A29ABE0}"/>
    <cellStyle name="40% - Accent6 3 7" xfId="4858" xr:uid="{4302F113-AA6F-46AE-B35E-B1101F12DAA2}"/>
    <cellStyle name="40% - Accent6 3 8" xfId="7029" xr:uid="{CBB24191-0517-4F3D-BE92-04496C5CE009}"/>
    <cellStyle name="40% - Accent6 4" xfId="241" xr:uid="{7C23347B-AC19-4DD4-BD27-6DD4D2078CB5}"/>
    <cellStyle name="40% - Accent6 4 2" xfId="356" xr:uid="{3289D784-87E2-47A9-A205-34BFE5DD12DC}"/>
    <cellStyle name="40% - Accent6 4 2 2" xfId="612" xr:uid="{2A3F6BFA-E91F-4725-A9D2-099C5A75CE6C}"/>
    <cellStyle name="40% - Accent6 4 2 2 2" xfId="1119" xr:uid="{92E48F43-A403-4A68-B5C6-57B851173636}"/>
    <cellStyle name="40% - Accent6 4 2 2 2 2" xfId="2187" xr:uid="{C00A822D-39A9-449F-A184-D712AB72D7E8}"/>
    <cellStyle name="40% - Accent6 4 2 2 2 2 2" xfId="4595" xr:uid="{C6C23992-5D6A-4D92-8D88-29FDA4D942DE}"/>
    <cellStyle name="40% - Accent6 4 2 2 2 2 3" xfId="6807" xr:uid="{6C578B1F-98F3-4350-9AB9-A5A42B297BCC}"/>
    <cellStyle name="40% - Accent6 4 2 2 2 2 4" xfId="8978" xr:uid="{2DC876AD-9237-46D0-9932-69484DE732AE}"/>
    <cellStyle name="40% - Accent6 4 2 2 2 3" xfId="3528" xr:uid="{5F5C6007-0242-4341-8CB6-63FEA1E590A5}"/>
    <cellStyle name="40% - Accent6 4 2 2 2 4" xfId="5740" xr:uid="{95F22A30-66D6-4487-94C7-E5091F7C8D38}"/>
    <cellStyle name="40% - Accent6 4 2 2 2 5" xfId="7911" xr:uid="{C364F8B4-1B3D-44B7-BD9B-E7E4EF9EF4DC}"/>
    <cellStyle name="40% - Accent6 4 2 2 3" xfId="1682" xr:uid="{F6E6705A-D959-49D0-804F-E29D23A062B2}"/>
    <cellStyle name="40% - Accent6 4 2 2 3 2" xfId="4090" xr:uid="{8EDD0D03-42D3-4748-83DD-8CA7F646DA31}"/>
    <cellStyle name="40% - Accent6 4 2 2 3 3" xfId="6302" xr:uid="{A926FB70-B63D-4808-8207-BAB6451DA807}"/>
    <cellStyle name="40% - Accent6 4 2 2 3 4" xfId="8473" xr:uid="{B167C671-22E1-4D6C-865A-57D024863B16}"/>
    <cellStyle name="40% - Accent6 4 2 2 4" xfId="3022" xr:uid="{F5EE2161-2803-411E-AE21-86F87FFAC4F7}"/>
    <cellStyle name="40% - Accent6 4 2 2 5" xfId="5235" xr:uid="{C5F4B8C5-894A-4C27-B90F-FA41E96ED917}"/>
    <cellStyle name="40% - Accent6 4 2 2 6" xfId="7406" xr:uid="{660989D2-E87C-47D6-B597-A57997FCEFBB}"/>
    <cellStyle name="40% - Accent6 4 2 3" xfId="865" xr:uid="{04BC236E-7972-4364-803A-601265D35351}"/>
    <cellStyle name="40% - Accent6 4 2 3 2" xfId="1934" xr:uid="{F5C91EFF-BA15-424F-88EE-6EA05DA0F663}"/>
    <cellStyle name="40% - Accent6 4 2 3 2 2" xfId="4342" xr:uid="{8739E031-664D-448E-806A-BB67BBB0C84D}"/>
    <cellStyle name="40% - Accent6 4 2 3 2 3" xfId="6554" xr:uid="{4F1DA1CD-FD07-469F-8C5B-867DFCCE4AF1}"/>
    <cellStyle name="40% - Accent6 4 2 3 2 4" xfId="8725" xr:uid="{62C51092-A3E5-4417-A7F8-37049A3F6F0C}"/>
    <cellStyle name="40% - Accent6 4 2 3 3" xfId="3274" xr:uid="{38E6F1CB-DE7A-4B1F-920B-3D847AF36E14}"/>
    <cellStyle name="40% - Accent6 4 2 3 4" xfId="5487" xr:uid="{AC26926A-37E7-4DEE-AD52-25E77E3415A1}"/>
    <cellStyle name="40% - Accent6 4 2 3 5" xfId="7658" xr:uid="{974D4905-F616-4167-83A9-2A7D264FC664}"/>
    <cellStyle name="40% - Accent6 4 2 4" xfId="1429" xr:uid="{E4BE6C76-BF0B-4F54-A327-80974A00FF2E}"/>
    <cellStyle name="40% - Accent6 4 2 4 2" xfId="3837" xr:uid="{BBC9CE8E-71E6-48C8-9F94-C353CA10BC66}"/>
    <cellStyle name="40% - Accent6 4 2 4 3" xfId="6049" xr:uid="{BA700CB3-E6A7-4E59-9FEF-FE1D61C4B564}"/>
    <cellStyle name="40% - Accent6 4 2 4 4" xfId="8220" xr:uid="{52E24FC5-3FCE-4052-87D5-9BE133D9ADDF}"/>
    <cellStyle name="40% - Accent6 4 2 5" xfId="2769" xr:uid="{FED67A51-FD6E-419F-8E2B-BC2B52B287B7}"/>
    <cellStyle name="40% - Accent6 4 2 6" xfId="4982" xr:uid="{715374EB-4B8E-4AF1-A2CC-213396F82474}"/>
    <cellStyle name="40% - Accent6 4 2 7" xfId="7153" xr:uid="{27DDCAE2-3A2F-4548-B3CA-18B2BC9F8978}"/>
    <cellStyle name="40% - Accent6 4 3" xfId="500" xr:uid="{4E88BE0A-54C4-4DB4-BC03-AE2B8CA29024}"/>
    <cellStyle name="40% - Accent6 4 3 2" xfId="1007" xr:uid="{2B9209C6-DF47-4FB2-9EE7-5746DD47B918}"/>
    <cellStyle name="40% - Accent6 4 3 2 2" xfId="2075" xr:uid="{2F8084C0-B1B7-497D-BD1E-7ADA35402127}"/>
    <cellStyle name="40% - Accent6 4 3 2 2 2" xfId="4483" xr:uid="{1FEEA1B7-D78A-449D-ABE1-D14644429F2A}"/>
    <cellStyle name="40% - Accent6 4 3 2 2 3" xfId="6695" xr:uid="{6B94B5E3-70A8-49B1-BB63-27F1DEBE7AEE}"/>
    <cellStyle name="40% - Accent6 4 3 2 2 4" xfId="8866" xr:uid="{96A4FDBF-43D3-4927-B82B-F83481A9556A}"/>
    <cellStyle name="40% - Accent6 4 3 2 3" xfId="3416" xr:uid="{4AFE097B-7D51-4198-8DC9-458F2F382152}"/>
    <cellStyle name="40% - Accent6 4 3 2 4" xfId="5628" xr:uid="{84E2244E-DEBC-437C-9652-5FE06D30DADC}"/>
    <cellStyle name="40% - Accent6 4 3 2 5" xfId="7799" xr:uid="{AD0562A4-5372-4208-A1E4-36980B533C64}"/>
    <cellStyle name="40% - Accent6 4 3 3" xfId="1570" xr:uid="{F2104E74-F09F-4DD8-9D4F-1C465D5ACF77}"/>
    <cellStyle name="40% - Accent6 4 3 3 2" xfId="3978" xr:uid="{CD10B171-5EC0-4401-83C5-3F943A2959FD}"/>
    <cellStyle name="40% - Accent6 4 3 3 3" xfId="6190" xr:uid="{31C7A621-EA01-47E6-81D4-26987028E100}"/>
    <cellStyle name="40% - Accent6 4 3 3 4" xfId="8361" xr:uid="{C837037F-C966-4554-980E-A39A193553D8}"/>
    <cellStyle name="40% - Accent6 4 3 4" xfId="2910" xr:uid="{285D64E7-4278-4967-8528-DFA68231852E}"/>
    <cellStyle name="40% - Accent6 4 3 5" xfId="5123" xr:uid="{C60ACEFE-D2DC-4E9D-9122-4E7FAD1FD5C3}"/>
    <cellStyle name="40% - Accent6 4 3 6" xfId="7294" xr:uid="{87D87AAC-BE7D-437F-84B1-5779D0535175}"/>
    <cellStyle name="40% - Accent6 4 4" xfId="753" xr:uid="{BC9F14D0-F5AA-4A18-904B-3EC2825494B6}"/>
    <cellStyle name="40% - Accent6 4 4 2" xfId="1822" xr:uid="{AC4164E5-B8D3-4CFB-8AE1-3582308CB03E}"/>
    <cellStyle name="40% - Accent6 4 4 2 2" xfId="4230" xr:uid="{197959D7-CC06-4B23-9C37-E04A24C26355}"/>
    <cellStyle name="40% - Accent6 4 4 2 3" xfId="6442" xr:uid="{3EB6FF1F-05A0-4D35-82E1-AC1C7DC02E5A}"/>
    <cellStyle name="40% - Accent6 4 4 2 4" xfId="8613" xr:uid="{7C48C35C-C02D-4811-B729-7F36B0B095CA}"/>
    <cellStyle name="40% - Accent6 4 4 3" xfId="3162" xr:uid="{9F57F425-2E68-4AE6-B713-7E0A8F818C61}"/>
    <cellStyle name="40% - Accent6 4 4 4" xfId="5375" xr:uid="{E7F4F8DF-7554-48E5-8453-4DC6E64F36DA}"/>
    <cellStyle name="40% - Accent6 4 4 5" xfId="7546" xr:uid="{55F4F725-EC99-4BCB-83DF-19CD90AFFD82}"/>
    <cellStyle name="40% - Accent6 4 5" xfId="1317" xr:uid="{B8B8F096-F369-4BC6-8521-C1FA245A44B6}"/>
    <cellStyle name="40% - Accent6 4 5 2" xfId="3725" xr:uid="{EED441C3-3EC6-4531-9AAA-B330FD21CFC5}"/>
    <cellStyle name="40% - Accent6 4 5 3" xfId="5937" xr:uid="{79323CD9-8621-4219-B478-E2D1A5A0AC75}"/>
    <cellStyle name="40% - Accent6 4 5 4" xfId="8108" xr:uid="{983598FC-20FF-4AA4-AC8C-86D88F1A60C7}"/>
    <cellStyle name="40% - Accent6 4 6" xfId="2659" xr:uid="{9E8495C7-DCDA-42AA-8C7B-BA99B7A43690}"/>
    <cellStyle name="40% - Accent6 4 7" xfId="4873" xr:uid="{8BF85D86-A6B2-4DCE-9723-A496DDCB0C7C}"/>
    <cellStyle name="40% - Accent6 4 8" xfId="7044" xr:uid="{D45F0FF0-90E8-41F7-9728-F9517FB00728}"/>
    <cellStyle name="40% - Accent6 5" xfId="255" xr:uid="{AFF06118-2311-44AA-BF64-C25854DF22F4}"/>
    <cellStyle name="40% - Accent6 5 2" xfId="370" xr:uid="{F9E63F88-746E-45AE-ADB8-EE3A4748B404}"/>
    <cellStyle name="40% - Accent6 5 2 2" xfId="626" xr:uid="{4B99577B-7E00-44F7-9F9F-30C09AA2928B}"/>
    <cellStyle name="40% - Accent6 5 2 2 2" xfId="1133" xr:uid="{F9B20C72-3416-4883-B1C5-15BC0C9CDDE4}"/>
    <cellStyle name="40% - Accent6 5 2 2 2 2" xfId="2201" xr:uid="{60652AF9-9BEF-406A-A93C-6ECBA588A99B}"/>
    <cellStyle name="40% - Accent6 5 2 2 2 2 2" xfId="4609" xr:uid="{C2710C24-7F98-4C89-AE42-386F35D3C029}"/>
    <cellStyle name="40% - Accent6 5 2 2 2 2 3" xfId="6821" xr:uid="{468D6694-6A68-414A-B06E-CD02A3F9C8EB}"/>
    <cellStyle name="40% - Accent6 5 2 2 2 2 4" xfId="8992" xr:uid="{11D2C7B4-324C-4BCE-88FF-4FB9C6B254CD}"/>
    <cellStyle name="40% - Accent6 5 2 2 2 3" xfId="3542" xr:uid="{D5F47147-5E27-44E5-A0ED-0EC038390450}"/>
    <cellStyle name="40% - Accent6 5 2 2 2 4" xfId="5754" xr:uid="{05F3FC15-65C9-4CB8-80F4-46BFCB8066A0}"/>
    <cellStyle name="40% - Accent6 5 2 2 2 5" xfId="7925" xr:uid="{BBE270C0-F026-4497-87EA-A567EF1782DF}"/>
    <cellStyle name="40% - Accent6 5 2 2 3" xfId="1696" xr:uid="{7A77B2B3-0FE6-4A49-BC0D-F1B53A5C748C}"/>
    <cellStyle name="40% - Accent6 5 2 2 3 2" xfId="4104" xr:uid="{8C16B39C-C9B3-459B-AF40-40A45A07E913}"/>
    <cellStyle name="40% - Accent6 5 2 2 3 3" xfId="6316" xr:uid="{47BB3B7C-EBA5-488C-B416-E4C44F09A9DF}"/>
    <cellStyle name="40% - Accent6 5 2 2 3 4" xfId="8487" xr:uid="{08056ECF-FB3F-4BCC-BC5E-52F613EBF537}"/>
    <cellStyle name="40% - Accent6 5 2 2 4" xfId="3036" xr:uid="{7008E4C0-87A8-4012-9AD1-E14EA6D457F0}"/>
    <cellStyle name="40% - Accent6 5 2 2 5" xfId="5249" xr:uid="{A7B2E82C-C36A-4453-957D-865C358D3348}"/>
    <cellStyle name="40% - Accent6 5 2 2 6" xfId="7420" xr:uid="{862D66D8-648F-47CA-B8DE-1431501BA8BB}"/>
    <cellStyle name="40% - Accent6 5 2 3" xfId="879" xr:uid="{2C2B71F8-51E1-4FB3-96A1-9DC800DDA4C2}"/>
    <cellStyle name="40% - Accent6 5 2 3 2" xfId="1948" xr:uid="{FEE4386C-D35E-48F2-A51F-1E1903C0175B}"/>
    <cellStyle name="40% - Accent6 5 2 3 2 2" xfId="4356" xr:uid="{A3CB7D18-92CC-4FC5-9E97-BEE96E996ED9}"/>
    <cellStyle name="40% - Accent6 5 2 3 2 3" xfId="6568" xr:uid="{C74C68F5-A167-4946-BADF-7AC3195A1C87}"/>
    <cellStyle name="40% - Accent6 5 2 3 2 4" xfId="8739" xr:uid="{CB1442E0-1375-432F-82A3-2CA3F4F9C48E}"/>
    <cellStyle name="40% - Accent6 5 2 3 3" xfId="3288" xr:uid="{8D6873B8-2BC5-417A-A9E6-A7D66AB7962E}"/>
    <cellStyle name="40% - Accent6 5 2 3 4" xfId="5501" xr:uid="{650AED90-E073-40A0-983A-BD5196F571D1}"/>
    <cellStyle name="40% - Accent6 5 2 3 5" xfId="7672" xr:uid="{7EB52E96-332A-446F-9DF7-FE081B331247}"/>
    <cellStyle name="40% - Accent6 5 2 4" xfId="1443" xr:uid="{5D7677F5-31EE-4DCE-9EE5-553D651A5D97}"/>
    <cellStyle name="40% - Accent6 5 2 4 2" xfId="3851" xr:uid="{D6A1AB34-7405-492B-8DB0-6C847B5FE2F9}"/>
    <cellStyle name="40% - Accent6 5 2 4 3" xfId="6063" xr:uid="{4935DB00-5E0D-422A-B25D-054849BEE526}"/>
    <cellStyle name="40% - Accent6 5 2 4 4" xfId="8234" xr:uid="{8993F1CC-4230-4B2D-BD43-560F2D5788BC}"/>
    <cellStyle name="40% - Accent6 5 2 5" xfId="2783" xr:uid="{524A25B9-8951-46B0-A6D7-967EA9E35458}"/>
    <cellStyle name="40% - Accent6 5 2 6" xfId="4996" xr:uid="{989398D3-CFF1-4A19-85CA-F1E782D085AA}"/>
    <cellStyle name="40% - Accent6 5 2 7" xfId="7167" xr:uid="{73D973B6-0A7E-48E1-A4D5-37968A82D96C}"/>
    <cellStyle name="40% - Accent6 5 3" xfId="514" xr:uid="{A6D59F23-3534-40BB-83E8-472D3AEDADF1}"/>
    <cellStyle name="40% - Accent6 5 3 2" xfId="1021" xr:uid="{45FB7F98-518D-434F-AF50-ABD6CAB795FE}"/>
    <cellStyle name="40% - Accent6 5 3 2 2" xfId="2089" xr:uid="{498E9A1D-79BE-4FE8-992C-9B80A25C8CE1}"/>
    <cellStyle name="40% - Accent6 5 3 2 2 2" xfId="4497" xr:uid="{7E747C0C-EAD0-4369-BA31-CAB9A2A0AB94}"/>
    <cellStyle name="40% - Accent6 5 3 2 2 3" xfId="6709" xr:uid="{DAA3B714-BA4C-4AC0-94E3-7F1A150B412D}"/>
    <cellStyle name="40% - Accent6 5 3 2 2 4" xfId="8880" xr:uid="{16BDB34C-E239-48E8-B5BD-3A94AA64DEC8}"/>
    <cellStyle name="40% - Accent6 5 3 2 3" xfId="3430" xr:uid="{ECA826CD-8B24-406D-94C5-37E786F9CAF3}"/>
    <cellStyle name="40% - Accent6 5 3 2 4" xfId="5642" xr:uid="{07642F95-45C6-4957-9F26-CE23B68BB751}"/>
    <cellStyle name="40% - Accent6 5 3 2 5" xfId="7813" xr:uid="{83B78C88-461B-4114-B026-4DDC87B42F67}"/>
    <cellStyle name="40% - Accent6 5 3 3" xfId="1584" xr:uid="{8082C1EA-F390-4316-927F-AE1BF4EF7687}"/>
    <cellStyle name="40% - Accent6 5 3 3 2" xfId="3992" xr:uid="{29379EF3-1D42-4775-BA6D-AC79D84137BC}"/>
    <cellStyle name="40% - Accent6 5 3 3 3" xfId="6204" xr:uid="{2929CD35-7121-4655-9EBC-C7C910DFECE8}"/>
    <cellStyle name="40% - Accent6 5 3 3 4" xfId="8375" xr:uid="{A4AD2A9D-15AE-42C3-8013-87801E514AB4}"/>
    <cellStyle name="40% - Accent6 5 3 4" xfId="2924" xr:uid="{8476F67D-D4A6-4A42-ABB0-012F31B78F83}"/>
    <cellStyle name="40% - Accent6 5 3 5" xfId="5137" xr:uid="{95E91F67-4A98-4000-AAF2-F97693F910A3}"/>
    <cellStyle name="40% - Accent6 5 3 6" xfId="7308" xr:uid="{13D96CB0-7B74-424E-A641-CF9DD58A4DA3}"/>
    <cellStyle name="40% - Accent6 5 4" xfId="767" xr:uid="{DABE493A-D0B6-45BB-A265-89AB06294972}"/>
    <cellStyle name="40% - Accent6 5 4 2" xfId="1836" xr:uid="{E2554EA6-8F3F-4212-8322-7F2BA22F70B1}"/>
    <cellStyle name="40% - Accent6 5 4 2 2" xfId="4244" xr:uid="{2DE3B1AE-BA89-4DA6-BA5A-B6F2D06EA111}"/>
    <cellStyle name="40% - Accent6 5 4 2 3" xfId="6456" xr:uid="{8115A3B5-1F19-4CDF-AB0F-DE0B7CE5E30F}"/>
    <cellStyle name="40% - Accent6 5 4 2 4" xfId="8627" xr:uid="{D03AE15B-BE3A-47CA-9D73-E51680A4CC96}"/>
    <cellStyle name="40% - Accent6 5 4 3" xfId="3176" xr:uid="{C402E109-D28B-4C73-B0D4-EA818F4D73E1}"/>
    <cellStyle name="40% - Accent6 5 4 4" xfId="5389" xr:uid="{0FD2419D-9D08-4BA3-853D-2AD8DE32E97E}"/>
    <cellStyle name="40% - Accent6 5 4 5" xfId="7560" xr:uid="{14862F44-35EF-4CAE-88ED-57353D347A77}"/>
    <cellStyle name="40% - Accent6 5 5" xfId="1331" xr:uid="{57871BFA-E143-41A7-9515-116F6B57D177}"/>
    <cellStyle name="40% - Accent6 5 5 2" xfId="3739" xr:uid="{A633D8A3-9C71-4964-91D6-7BC6B164A6B8}"/>
    <cellStyle name="40% - Accent6 5 5 3" xfId="5951" xr:uid="{B1AD0504-53BC-4073-8BA5-646788914211}"/>
    <cellStyle name="40% - Accent6 5 5 4" xfId="8122" xr:uid="{A1204F6A-680A-4B4A-AF92-3B2E05D59D3E}"/>
    <cellStyle name="40% - Accent6 5 6" xfId="2673" xr:uid="{651C55F8-D038-4359-B98C-3FD43D81DDBD}"/>
    <cellStyle name="40% - Accent6 5 7" xfId="4887" xr:uid="{6E8858EE-ACBC-4132-8181-122D5C6229DA}"/>
    <cellStyle name="40% - Accent6 5 8" xfId="7058" xr:uid="{203DCB11-1317-46A8-B2F1-61021984D7BD}"/>
    <cellStyle name="40% - Accent6 6" xfId="269" xr:uid="{DE263C84-7827-4837-A3C7-A5EABF82AB92}"/>
    <cellStyle name="40% - Accent6 6 2" xfId="384" xr:uid="{CDBE5FF3-C76A-4CB4-998A-8B81798CB86F}"/>
    <cellStyle name="40% - Accent6 6 2 2" xfId="640" xr:uid="{A7F844B4-9F4C-4298-AC39-7123C34DBBCB}"/>
    <cellStyle name="40% - Accent6 6 2 2 2" xfId="1147" xr:uid="{FE24F646-6CB7-49BB-B538-BF8EDB391605}"/>
    <cellStyle name="40% - Accent6 6 2 2 2 2" xfId="2215" xr:uid="{48F1BBE3-AA9F-4A69-AA79-40DB11DDDF87}"/>
    <cellStyle name="40% - Accent6 6 2 2 2 2 2" xfId="4623" xr:uid="{C6338662-8D15-46D9-9531-878931060227}"/>
    <cellStyle name="40% - Accent6 6 2 2 2 2 3" xfId="6835" xr:uid="{C895F1AA-0C95-40DB-B8A9-1C8DBC4B9745}"/>
    <cellStyle name="40% - Accent6 6 2 2 2 2 4" xfId="9006" xr:uid="{7D4B78FD-95C7-4942-917C-6AA6998FAF78}"/>
    <cellStyle name="40% - Accent6 6 2 2 2 3" xfId="3556" xr:uid="{101C808B-ED49-4AC5-84E4-72504238E8EE}"/>
    <cellStyle name="40% - Accent6 6 2 2 2 4" xfId="5768" xr:uid="{A9E149CE-57CF-4432-9CF4-0EBBD321E160}"/>
    <cellStyle name="40% - Accent6 6 2 2 2 5" xfId="7939" xr:uid="{FD3BEBE9-5AE8-486D-A517-E816C00AD772}"/>
    <cellStyle name="40% - Accent6 6 2 2 3" xfId="1710" xr:uid="{7FF6E51A-E94A-4382-955C-76D86CE808F2}"/>
    <cellStyle name="40% - Accent6 6 2 2 3 2" xfId="4118" xr:uid="{16521AB2-8542-4DB3-94FA-58F81807CD3F}"/>
    <cellStyle name="40% - Accent6 6 2 2 3 3" xfId="6330" xr:uid="{F3D317E8-ACCD-4F1D-AA93-9E8D88F3DF4E}"/>
    <cellStyle name="40% - Accent6 6 2 2 3 4" xfId="8501" xr:uid="{2568D800-3DB8-41E4-A1C2-6D2FDD69FF3B}"/>
    <cellStyle name="40% - Accent6 6 2 2 4" xfId="3050" xr:uid="{99461098-1FE1-4B48-8614-9C4993C6BCA4}"/>
    <cellStyle name="40% - Accent6 6 2 2 5" xfId="5263" xr:uid="{83934838-891A-4D1F-B598-814E25E093FB}"/>
    <cellStyle name="40% - Accent6 6 2 2 6" xfId="7434" xr:uid="{E29DA3CC-F76C-451F-8C18-B66C0D1DB91A}"/>
    <cellStyle name="40% - Accent6 6 2 3" xfId="893" xr:uid="{1C32BAA9-5208-4D73-AFFF-FE1C477EC38B}"/>
    <cellStyle name="40% - Accent6 6 2 3 2" xfId="1962" xr:uid="{8B454624-3DC1-49D2-A208-B0DBA86B235E}"/>
    <cellStyle name="40% - Accent6 6 2 3 2 2" xfId="4370" xr:uid="{5D219053-6842-4516-90DC-17DFD9058420}"/>
    <cellStyle name="40% - Accent6 6 2 3 2 3" xfId="6582" xr:uid="{DCB0A91B-8767-4A26-B218-9AE8B397331B}"/>
    <cellStyle name="40% - Accent6 6 2 3 2 4" xfId="8753" xr:uid="{D8DE7623-9A3A-4231-B474-16C92854C1BC}"/>
    <cellStyle name="40% - Accent6 6 2 3 3" xfId="3302" xr:uid="{D5C8D36D-B04E-442A-BD8D-5A172E25419C}"/>
    <cellStyle name="40% - Accent6 6 2 3 4" xfId="5515" xr:uid="{0610067C-074F-4ECD-8549-B828544D9191}"/>
    <cellStyle name="40% - Accent6 6 2 3 5" xfId="7686" xr:uid="{BA161B6B-7345-456F-A8C8-7EFF81B95A2A}"/>
    <cellStyle name="40% - Accent6 6 2 4" xfId="1457" xr:uid="{05A16FF3-3C3E-462C-9F34-EB917822B68C}"/>
    <cellStyle name="40% - Accent6 6 2 4 2" xfId="3865" xr:uid="{B42BF715-B9E1-4D4E-920D-FB6889B08685}"/>
    <cellStyle name="40% - Accent6 6 2 4 3" xfId="6077" xr:uid="{336CD585-CD8F-414B-AB66-CC746843EC1E}"/>
    <cellStyle name="40% - Accent6 6 2 4 4" xfId="8248" xr:uid="{2AA6764F-C4F6-470E-9279-5716360024C7}"/>
    <cellStyle name="40% - Accent6 6 2 5" xfId="2797" xr:uid="{C49B2AA0-3F87-48A5-8A04-9636E66B46B0}"/>
    <cellStyle name="40% - Accent6 6 2 6" xfId="5010" xr:uid="{72301155-47BA-4B5E-B828-E62D7A042107}"/>
    <cellStyle name="40% - Accent6 6 2 7" xfId="7181" xr:uid="{F87179F7-A8A4-4E6F-82A4-BCA3B4742F9B}"/>
    <cellStyle name="40% - Accent6 6 3" xfId="528" xr:uid="{E6B984F2-4D91-47B9-AFDF-A00E4362C3C5}"/>
    <cellStyle name="40% - Accent6 6 3 2" xfId="1035" xr:uid="{1EE1A4FE-4B22-4F66-8218-E82F7DD06CCE}"/>
    <cellStyle name="40% - Accent6 6 3 2 2" xfId="2103" xr:uid="{2CF7FD23-1873-4030-8764-79BF0CC0EDFD}"/>
    <cellStyle name="40% - Accent6 6 3 2 2 2" xfId="4511" xr:uid="{6843C3A4-F1B4-4DA8-AE1A-CB71BA073967}"/>
    <cellStyle name="40% - Accent6 6 3 2 2 3" xfId="6723" xr:uid="{F0D0607D-FCA4-49D3-B2DD-7291E3EC382F}"/>
    <cellStyle name="40% - Accent6 6 3 2 2 4" xfId="8894" xr:uid="{71BDDB63-6EB9-4F45-8579-AB46C562B2EB}"/>
    <cellStyle name="40% - Accent6 6 3 2 3" xfId="3444" xr:uid="{56BCCDA6-AF63-4E0D-8932-458055049E41}"/>
    <cellStyle name="40% - Accent6 6 3 2 4" xfId="5656" xr:uid="{C4A5ADCC-F2EC-4EE3-9F0A-106BBF3F7751}"/>
    <cellStyle name="40% - Accent6 6 3 2 5" xfId="7827" xr:uid="{6C692F19-078F-43BE-B0C8-EC7F58C008AB}"/>
    <cellStyle name="40% - Accent6 6 3 3" xfId="1598" xr:uid="{862B7B45-A4B9-4251-9EC0-F361A46764CA}"/>
    <cellStyle name="40% - Accent6 6 3 3 2" xfId="4006" xr:uid="{AC62496C-48C5-450B-ACC8-B4FD510166B8}"/>
    <cellStyle name="40% - Accent6 6 3 3 3" xfId="6218" xr:uid="{FA82447F-D93F-4C55-8057-936C82150C9A}"/>
    <cellStyle name="40% - Accent6 6 3 3 4" xfId="8389" xr:uid="{04462E61-4F54-4F98-BA16-977D4C2C4388}"/>
    <cellStyle name="40% - Accent6 6 3 4" xfId="2938" xr:uid="{2866C0AE-31C9-4DE4-9789-DF4631D104E0}"/>
    <cellStyle name="40% - Accent6 6 3 5" xfId="5151" xr:uid="{B03FEED3-D516-46CB-8A31-0304D1954F22}"/>
    <cellStyle name="40% - Accent6 6 3 6" xfId="7322" xr:uid="{73B1A89B-6646-46D5-8D54-AA884386056A}"/>
    <cellStyle name="40% - Accent6 6 4" xfId="781" xr:uid="{D37B302B-7A61-49CA-8C94-6CED3FE0B63B}"/>
    <cellStyle name="40% - Accent6 6 4 2" xfId="1850" xr:uid="{4D7F5564-5332-4986-A5DF-58D83921D6F7}"/>
    <cellStyle name="40% - Accent6 6 4 2 2" xfId="4258" xr:uid="{43CE13ED-7C86-4437-A7C4-ABE052AFD10C}"/>
    <cellStyle name="40% - Accent6 6 4 2 3" xfId="6470" xr:uid="{EBB5B278-5571-42DE-B1A0-50C9A33CFEA4}"/>
    <cellStyle name="40% - Accent6 6 4 2 4" xfId="8641" xr:uid="{E3E7FF6E-73DB-470B-80E5-1ADE47C8C136}"/>
    <cellStyle name="40% - Accent6 6 4 3" xfId="3190" xr:uid="{40EDC2C3-C429-4464-9648-44B92C4EA809}"/>
    <cellStyle name="40% - Accent6 6 4 4" xfId="5403" xr:uid="{7B8C6830-5A8D-4ECD-9F69-163F47A400E0}"/>
    <cellStyle name="40% - Accent6 6 4 5" xfId="7574" xr:uid="{DC7DA1C9-4BFE-46BA-BEE4-B92B3D67F79E}"/>
    <cellStyle name="40% - Accent6 6 5" xfId="1345" xr:uid="{462FCD33-BAAD-4382-84BB-DD83686B1721}"/>
    <cellStyle name="40% - Accent6 6 5 2" xfId="3753" xr:uid="{0244B7BB-BF26-4D2C-B95F-AB7EC57CFB66}"/>
    <cellStyle name="40% - Accent6 6 5 3" xfId="5965" xr:uid="{C725D8D6-E423-4415-A926-DDA428EE55B5}"/>
    <cellStyle name="40% - Accent6 6 5 4" xfId="8136" xr:uid="{CFB9D22B-8DAC-4D37-9F90-7929C99415B1}"/>
    <cellStyle name="40% - Accent6 6 6" xfId="2687" xr:uid="{4A54AE0F-5B47-440D-85CD-E1F17EF39BB0}"/>
    <cellStyle name="40% - Accent6 6 7" xfId="4901" xr:uid="{E97947C9-4078-4D74-9CBA-19E2EE90BC40}"/>
    <cellStyle name="40% - Accent6 6 8" xfId="7072" xr:uid="{C9347AAF-9CD1-44CA-B904-AEC3F854AA63}"/>
    <cellStyle name="40% - Accent6 7" xfId="283" xr:uid="{ABF38A84-85F4-46DE-BCC1-ECC23345DF0C}"/>
    <cellStyle name="40% - Accent6 7 2" xfId="398" xr:uid="{461250DE-F409-45FA-87B3-6B5A0DE8042D}"/>
    <cellStyle name="40% - Accent6 7 2 2" xfId="654" xr:uid="{87B352C9-B599-4925-A3B9-8C58C32629B4}"/>
    <cellStyle name="40% - Accent6 7 2 2 2" xfId="1161" xr:uid="{90029C51-D9B3-415E-BCD5-2D54C06033F8}"/>
    <cellStyle name="40% - Accent6 7 2 2 2 2" xfId="2229" xr:uid="{F90CF198-58EA-461B-A610-0E7ABA663552}"/>
    <cellStyle name="40% - Accent6 7 2 2 2 2 2" xfId="4637" xr:uid="{66854E97-F5FB-4394-8757-EEBAD18ACD29}"/>
    <cellStyle name="40% - Accent6 7 2 2 2 2 3" xfId="6849" xr:uid="{25FEEAA2-1EBB-4B16-B04A-CE981905D616}"/>
    <cellStyle name="40% - Accent6 7 2 2 2 2 4" xfId="9020" xr:uid="{E977CA4C-D128-40E3-A620-A84EE47FEB8A}"/>
    <cellStyle name="40% - Accent6 7 2 2 2 3" xfId="3570" xr:uid="{C403C97F-07C8-44E6-B208-9FE4D1F33F74}"/>
    <cellStyle name="40% - Accent6 7 2 2 2 4" xfId="5782" xr:uid="{97FC8F76-2A55-426C-8C98-41FC7F310643}"/>
    <cellStyle name="40% - Accent6 7 2 2 2 5" xfId="7953" xr:uid="{BECC4A60-5D15-44AC-9B61-1EF19AC34B76}"/>
    <cellStyle name="40% - Accent6 7 2 2 3" xfId="1724" xr:uid="{F9A0CFEB-7B71-4833-BC8C-85746161B192}"/>
    <cellStyle name="40% - Accent6 7 2 2 3 2" xfId="4132" xr:uid="{F95563C4-9361-474B-A45B-23CB5B638F99}"/>
    <cellStyle name="40% - Accent6 7 2 2 3 3" xfId="6344" xr:uid="{9176AC6A-09BB-4E04-9269-225419271289}"/>
    <cellStyle name="40% - Accent6 7 2 2 3 4" xfId="8515" xr:uid="{3DFF1F0F-A5ED-4D64-97A3-261D966448C1}"/>
    <cellStyle name="40% - Accent6 7 2 2 4" xfId="3064" xr:uid="{D444FD02-7F1B-4EF3-B154-BB67886C3AB1}"/>
    <cellStyle name="40% - Accent6 7 2 2 5" xfId="5277" xr:uid="{0B14C95A-7FF1-4646-AC54-7F4335E13022}"/>
    <cellStyle name="40% - Accent6 7 2 2 6" xfId="7448" xr:uid="{889CC370-5799-4FEF-9E2C-A9C19DA6288A}"/>
    <cellStyle name="40% - Accent6 7 2 3" xfId="907" xr:uid="{AFC573A4-9317-4DD5-941F-007920C2EF2D}"/>
    <cellStyle name="40% - Accent6 7 2 3 2" xfId="1976" xr:uid="{FB6B978D-C1A3-4FD4-811D-793192EBB377}"/>
    <cellStyle name="40% - Accent6 7 2 3 2 2" xfId="4384" xr:uid="{2A4577BD-3013-46DC-8FDE-489AD2029F96}"/>
    <cellStyle name="40% - Accent6 7 2 3 2 3" xfId="6596" xr:uid="{75E62616-3A42-4C90-A61E-7E03B52A3C1D}"/>
    <cellStyle name="40% - Accent6 7 2 3 2 4" xfId="8767" xr:uid="{29DF9907-9304-479A-BDA4-44D5CD05E6CF}"/>
    <cellStyle name="40% - Accent6 7 2 3 3" xfId="3316" xr:uid="{BD974E31-0428-4B15-85A2-7DDD0A94A8FD}"/>
    <cellStyle name="40% - Accent6 7 2 3 4" xfId="5529" xr:uid="{6FC7CF99-C67B-49AC-A962-27910CE5A53D}"/>
    <cellStyle name="40% - Accent6 7 2 3 5" xfId="7700" xr:uid="{0E95FE02-0157-42BD-B3B6-CD03FDBD4458}"/>
    <cellStyle name="40% - Accent6 7 2 4" xfId="1471" xr:uid="{D66B5F71-8EDB-4B7B-A988-442652EC6F70}"/>
    <cellStyle name="40% - Accent6 7 2 4 2" xfId="3879" xr:uid="{24C571A5-85E7-4717-9542-37C1D0E5F938}"/>
    <cellStyle name="40% - Accent6 7 2 4 3" xfId="6091" xr:uid="{3DF94501-A908-4A11-95D5-52AC3FDB3C52}"/>
    <cellStyle name="40% - Accent6 7 2 4 4" xfId="8262" xr:uid="{9EDC2E29-460E-404A-BF1E-DE4D8536A1E4}"/>
    <cellStyle name="40% - Accent6 7 2 5" xfId="2811" xr:uid="{F022B6C3-4306-41CD-85F3-6623EC580274}"/>
    <cellStyle name="40% - Accent6 7 2 6" xfId="5024" xr:uid="{F812B2B9-C92A-4030-BEE4-5CB6AECC66E5}"/>
    <cellStyle name="40% - Accent6 7 2 7" xfId="7195" xr:uid="{2DBF0469-6900-4662-8CFE-4AFC383C4D7D}"/>
    <cellStyle name="40% - Accent6 7 3" xfId="542" xr:uid="{3E198329-6C71-4094-84FE-E5B2654A1EAD}"/>
    <cellStyle name="40% - Accent6 7 3 2" xfId="1049" xr:uid="{508464C3-2830-48F9-AE7C-835EB4E41B77}"/>
    <cellStyle name="40% - Accent6 7 3 2 2" xfId="2117" xr:uid="{A6970C80-C01A-4FB7-A75D-51F672773B38}"/>
    <cellStyle name="40% - Accent6 7 3 2 2 2" xfId="4525" xr:uid="{2BC82C5C-522D-4333-BBD5-0448938894F7}"/>
    <cellStyle name="40% - Accent6 7 3 2 2 3" xfId="6737" xr:uid="{6667F07F-D431-44A4-AA7E-71645E57E5DC}"/>
    <cellStyle name="40% - Accent6 7 3 2 2 4" xfId="8908" xr:uid="{4E223F1E-DA37-4B8E-BDE2-979C15E0330D}"/>
    <cellStyle name="40% - Accent6 7 3 2 3" xfId="3458" xr:uid="{FE46C686-DB6E-46C6-8CFC-63C5C1C734D0}"/>
    <cellStyle name="40% - Accent6 7 3 2 4" xfId="5670" xr:uid="{7BC4274D-8D3B-4014-8F33-00E89066340D}"/>
    <cellStyle name="40% - Accent6 7 3 2 5" xfId="7841" xr:uid="{95466AD9-DABA-4CF9-8A1D-6427C76690A3}"/>
    <cellStyle name="40% - Accent6 7 3 3" xfId="1612" xr:uid="{5B07F231-3868-4DE3-9B20-E659F70D46AB}"/>
    <cellStyle name="40% - Accent6 7 3 3 2" xfId="4020" xr:uid="{C402B06E-3E23-4499-BE0E-BADEB99E0479}"/>
    <cellStyle name="40% - Accent6 7 3 3 3" xfId="6232" xr:uid="{7282541A-14C6-411D-BDF7-7B8FCF5C0969}"/>
    <cellStyle name="40% - Accent6 7 3 3 4" xfId="8403" xr:uid="{ED0BFDE9-F049-4AB3-B637-96444C1935BA}"/>
    <cellStyle name="40% - Accent6 7 3 4" xfId="2952" xr:uid="{ACB6702C-44EC-45F8-9A55-A0BE396F0305}"/>
    <cellStyle name="40% - Accent6 7 3 5" xfId="5165" xr:uid="{1EA87511-32CE-4B38-AD8A-5C6237FCE585}"/>
    <cellStyle name="40% - Accent6 7 3 6" xfId="7336" xr:uid="{9C57445F-B3AB-4F8B-8673-17B61A95B6B2}"/>
    <cellStyle name="40% - Accent6 7 4" xfId="795" xr:uid="{5DBB46EF-E810-466F-8A88-7DDDD84BCDD1}"/>
    <cellStyle name="40% - Accent6 7 4 2" xfId="1864" xr:uid="{74CA3AED-4FB7-4770-ADD7-12F89557C966}"/>
    <cellStyle name="40% - Accent6 7 4 2 2" xfId="4272" xr:uid="{5C03C309-64F8-4B83-8757-8B02FFF8A4E0}"/>
    <cellStyle name="40% - Accent6 7 4 2 3" xfId="6484" xr:uid="{B40B349A-A7D6-49CE-90D7-16619FCEEC62}"/>
    <cellStyle name="40% - Accent6 7 4 2 4" xfId="8655" xr:uid="{6BDF5A92-64F0-4740-8013-CDD971322A5A}"/>
    <cellStyle name="40% - Accent6 7 4 3" xfId="3204" xr:uid="{A99DB37B-977E-4A42-BCD0-74DEB03E4315}"/>
    <cellStyle name="40% - Accent6 7 4 4" xfId="5417" xr:uid="{06314403-061F-4246-8640-629E0993F76A}"/>
    <cellStyle name="40% - Accent6 7 4 5" xfId="7588" xr:uid="{B2FEDDD1-E006-4BCF-9E13-EFE2F87469C4}"/>
    <cellStyle name="40% - Accent6 7 5" xfId="1359" xr:uid="{8CFFBE99-912C-4BCA-A04C-1BEBB7958E47}"/>
    <cellStyle name="40% - Accent6 7 5 2" xfId="3767" xr:uid="{E9311E57-4080-49D5-8CE9-DE7DD65E8964}"/>
    <cellStyle name="40% - Accent6 7 5 3" xfId="5979" xr:uid="{64F9E7A1-CA31-4DEB-B9A6-5B52967F09BF}"/>
    <cellStyle name="40% - Accent6 7 5 4" xfId="8150" xr:uid="{9A269F4F-A405-42BE-9EFA-6299F3B07D88}"/>
    <cellStyle name="40% - Accent6 7 6" xfId="2701" xr:uid="{4715C81A-6C38-4BEF-A35A-4D4B2A4151D8}"/>
    <cellStyle name="40% - Accent6 7 7" xfId="4915" xr:uid="{C70F6DE6-ED03-4876-9BC5-EB2AE6CA398D}"/>
    <cellStyle name="40% - Accent6 7 8" xfId="7086" xr:uid="{B4783F12-5655-4205-AF4D-88EBE838E3C6}"/>
    <cellStyle name="40% - Accent6 8" xfId="297" xr:uid="{9CCCF33E-F354-4E48-A345-4B4EC88A7E97}"/>
    <cellStyle name="40% - Accent6 8 2" xfId="412" xr:uid="{E4EA5397-30FA-40DC-8120-8BAA14B1D8EA}"/>
    <cellStyle name="40% - Accent6 8 2 2" xfId="668" xr:uid="{F0FF8C1D-4FE8-4CC6-96EA-39B97592281C}"/>
    <cellStyle name="40% - Accent6 8 2 2 2" xfId="1175" xr:uid="{F4048FEA-1318-406B-9DA9-D547CFD7F835}"/>
    <cellStyle name="40% - Accent6 8 2 2 2 2" xfId="2243" xr:uid="{5A873328-9146-45A2-838F-4D5CD453652B}"/>
    <cellStyle name="40% - Accent6 8 2 2 2 2 2" xfId="4651" xr:uid="{38764866-B1EE-4207-A69B-2EA48E403987}"/>
    <cellStyle name="40% - Accent6 8 2 2 2 2 3" xfId="6863" xr:uid="{483069DD-94E0-4439-9779-A74C5634F3A4}"/>
    <cellStyle name="40% - Accent6 8 2 2 2 2 4" xfId="9034" xr:uid="{1531BA0D-5EA6-405F-8B84-2474C4E02EC6}"/>
    <cellStyle name="40% - Accent6 8 2 2 2 3" xfId="3584" xr:uid="{59557865-C389-4B66-8735-E2ADF07BC7E8}"/>
    <cellStyle name="40% - Accent6 8 2 2 2 4" xfId="5796" xr:uid="{8D6AF912-C6C0-47B8-827F-E60AFCD113F2}"/>
    <cellStyle name="40% - Accent6 8 2 2 2 5" xfId="7967" xr:uid="{549F48A6-224D-4F6A-95A7-A9AB52D14440}"/>
    <cellStyle name="40% - Accent6 8 2 2 3" xfId="1738" xr:uid="{ADF96A52-18FE-4038-B6E9-01772DBED6AB}"/>
    <cellStyle name="40% - Accent6 8 2 2 3 2" xfId="4146" xr:uid="{AC92DA00-83C1-4D47-9DE4-3A36BCF4CB42}"/>
    <cellStyle name="40% - Accent6 8 2 2 3 3" xfId="6358" xr:uid="{A880CDC9-4D5B-455E-9160-7052ADE202E4}"/>
    <cellStyle name="40% - Accent6 8 2 2 3 4" xfId="8529" xr:uid="{29FD0166-1322-44CF-A9F8-4E1E98996A7C}"/>
    <cellStyle name="40% - Accent6 8 2 2 4" xfId="3078" xr:uid="{4D29F865-258A-40F7-B141-2DB6341E579E}"/>
    <cellStyle name="40% - Accent6 8 2 2 5" xfId="5291" xr:uid="{B0F9146E-9024-4C86-B7E6-BC13470886AE}"/>
    <cellStyle name="40% - Accent6 8 2 2 6" xfId="7462" xr:uid="{4B1E2F25-189D-49A5-BAC8-8D2FD6877E10}"/>
    <cellStyle name="40% - Accent6 8 2 3" xfId="921" xr:uid="{89615C11-C2CD-478A-8933-C7F3D035BC72}"/>
    <cellStyle name="40% - Accent6 8 2 3 2" xfId="1990" xr:uid="{A76032BB-A6E1-4176-AAA0-A3B0AE6A2F97}"/>
    <cellStyle name="40% - Accent6 8 2 3 2 2" xfId="4398" xr:uid="{E3AE6E54-CA84-476B-819F-A4D5FEEF9F12}"/>
    <cellStyle name="40% - Accent6 8 2 3 2 3" xfId="6610" xr:uid="{D3D6518A-7C85-46D9-B841-10DCB3BDE2B0}"/>
    <cellStyle name="40% - Accent6 8 2 3 2 4" xfId="8781" xr:uid="{07A89857-A41B-458D-A5E8-E80ED324C6A4}"/>
    <cellStyle name="40% - Accent6 8 2 3 3" xfId="3330" xr:uid="{5859B3BA-03B1-47F1-BD9F-C04D134F19FA}"/>
    <cellStyle name="40% - Accent6 8 2 3 4" xfId="5543" xr:uid="{D9183FDF-DB58-4BCD-AC65-493A03EEBB71}"/>
    <cellStyle name="40% - Accent6 8 2 3 5" xfId="7714" xr:uid="{A90E1C8E-6258-4688-80B5-D8C883ED926C}"/>
    <cellStyle name="40% - Accent6 8 2 4" xfId="1485" xr:uid="{33E94491-E133-4D20-A279-E42B25AA02DF}"/>
    <cellStyle name="40% - Accent6 8 2 4 2" xfId="3893" xr:uid="{487D2E07-455C-4CCE-8ECA-C3F23087E06D}"/>
    <cellStyle name="40% - Accent6 8 2 4 3" xfId="6105" xr:uid="{628B768D-8D20-4C9B-9E7A-9E2DD7EEAE4C}"/>
    <cellStyle name="40% - Accent6 8 2 4 4" xfId="8276" xr:uid="{A959C6BD-A99A-435F-8520-F994A87915B7}"/>
    <cellStyle name="40% - Accent6 8 2 5" xfId="2825" xr:uid="{69EC6C0C-FD22-462F-9660-711E2E5B3036}"/>
    <cellStyle name="40% - Accent6 8 2 6" xfId="5038" xr:uid="{CEB90602-C702-49A8-9119-229EC5E5A1FB}"/>
    <cellStyle name="40% - Accent6 8 2 7" xfId="7209" xr:uid="{9E1DA553-03C2-487A-93DA-C6C95D0C248E}"/>
    <cellStyle name="40% - Accent6 8 3" xfId="556" xr:uid="{0157995C-8094-4B6B-8E04-64C61A9923AE}"/>
    <cellStyle name="40% - Accent6 8 3 2" xfId="1063" xr:uid="{C5C53164-9041-4212-B876-D57057EF6162}"/>
    <cellStyle name="40% - Accent6 8 3 2 2" xfId="2131" xr:uid="{40C0336F-7EAA-4CA9-935F-7B0B1A3B0C7D}"/>
    <cellStyle name="40% - Accent6 8 3 2 2 2" xfId="4539" xr:uid="{FA4765A4-6296-4F95-A674-61DC5DA2FBAA}"/>
    <cellStyle name="40% - Accent6 8 3 2 2 3" xfId="6751" xr:uid="{1D014118-21B3-4A61-9ACE-2D48C71F6F66}"/>
    <cellStyle name="40% - Accent6 8 3 2 2 4" xfId="8922" xr:uid="{034B57EA-6DB0-4471-8D8A-33F62E6F82B0}"/>
    <cellStyle name="40% - Accent6 8 3 2 3" xfId="3472" xr:uid="{A3BA92C8-7C7C-45CC-996C-A574448D6773}"/>
    <cellStyle name="40% - Accent6 8 3 2 4" xfId="5684" xr:uid="{CC0276F5-5455-477E-8F22-0D733AB8429E}"/>
    <cellStyle name="40% - Accent6 8 3 2 5" xfId="7855" xr:uid="{92A57389-2CD7-4A61-8E6F-CE4515CC8085}"/>
    <cellStyle name="40% - Accent6 8 3 3" xfId="1626" xr:uid="{73CE77A0-A9FD-496C-B729-3A41F2D76BF6}"/>
    <cellStyle name="40% - Accent6 8 3 3 2" xfId="4034" xr:uid="{1D7C8818-443F-411F-902E-BEA802BD4CD7}"/>
    <cellStyle name="40% - Accent6 8 3 3 3" xfId="6246" xr:uid="{21B2604F-D6CC-46EA-B30C-A77C2F4B83CB}"/>
    <cellStyle name="40% - Accent6 8 3 3 4" xfId="8417" xr:uid="{F758FF7E-EE23-49DA-9ECA-B843670A9BA5}"/>
    <cellStyle name="40% - Accent6 8 3 4" xfId="2966" xr:uid="{79B4DCFD-003C-485E-AE73-B49C68DBF297}"/>
    <cellStyle name="40% - Accent6 8 3 5" xfId="5179" xr:uid="{3CB8699F-6BD9-4284-80B3-CFA4E1AF3D4B}"/>
    <cellStyle name="40% - Accent6 8 3 6" xfId="7350" xr:uid="{658DC59E-7CA7-4CF3-9234-9FC765F706D4}"/>
    <cellStyle name="40% - Accent6 8 4" xfId="809" xr:uid="{0437FF31-24B2-46E6-807B-E98D307646B6}"/>
    <cellStyle name="40% - Accent6 8 4 2" xfId="1878" xr:uid="{2C2513B9-6952-4769-8C9F-238155ADAED3}"/>
    <cellStyle name="40% - Accent6 8 4 2 2" xfId="4286" xr:uid="{E9F7BC65-9B23-4E2F-8D81-6F4669918834}"/>
    <cellStyle name="40% - Accent6 8 4 2 3" xfId="6498" xr:uid="{6DE541F8-1863-4C37-9AF5-09A0198F505D}"/>
    <cellStyle name="40% - Accent6 8 4 2 4" xfId="8669" xr:uid="{3535C312-7E7A-4823-BB57-0E71C3E72BA3}"/>
    <cellStyle name="40% - Accent6 8 4 3" xfId="3218" xr:uid="{29C0CE0F-BC3E-4C42-8AA8-0E68CA2B0DCF}"/>
    <cellStyle name="40% - Accent6 8 4 4" xfId="5431" xr:uid="{C35486B1-D054-41AA-8B8A-8D4D42B0A1B0}"/>
    <cellStyle name="40% - Accent6 8 4 5" xfId="7602" xr:uid="{568241C5-331C-4349-9FD4-28A5E2C0F2D7}"/>
    <cellStyle name="40% - Accent6 8 5" xfId="1373" xr:uid="{52FA2272-97F8-4846-A7CB-19C7E133C1C0}"/>
    <cellStyle name="40% - Accent6 8 5 2" xfId="3781" xr:uid="{F3313F95-F85C-475E-A63C-9588C5E8A918}"/>
    <cellStyle name="40% - Accent6 8 5 3" xfId="5993" xr:uid="{549A4C38-B753-4CA1-AC71-342845743E29}"/>
    <cellStyle name="40% - Accent6 8 5 4" xfId="8164" xr:uid="{E8F327B6-DAC0-4A03-9D5B-2A4672E23645}"/>
    <cellStyle name="40% - Accent6 8 6" xfId="2715" xr:uid="{6828E7F6-C389-4F3F-BD85-47F3949CF60F}"/>
    <cellStyle name="40% - Accent6 8 7" xfId="4929" xr:uid="{079A5524-F442-4691-BAB8-F55893F0F6BA}"/>
    <cellStyle name="40% - Accent6 8 8" xfId="7100" xr:uid="{A4384A78-5907-4185-AA80-56DD2F7B9576}"/>
    <cellStyle name="40% - Accent6 9" xfId="311" xr:uid="{EB82AC62-586B-4036-8EF5-B06BF0567A55}"/>
    <cellStyle name="40% - Accent6 9 2" xfId="570" xr:uid="{8D657B2B-3DED-4440-9A63-999827AF8826}"/>
    <cellStyle name="40% - Accent6 9 2 2" xfId="1077" xr:uid="{788AF3D8-47BC-4260-803A-1E0ABC2A24F3}"/>
    <cellStyle name="40% - Accent6 9 2 2 2" xfId="2145" xr:uid="{6493EC0F-0E6F-4BE9-9D3B-94FC4D21A3CE}"/>
    <cellStyle name="40% - Accent6 9 2 2 2 2" xfId="4553" xr:uid="{27DB2141-43B5-4DB6-AE84-61F94659F712}"/>
    <cellStyle name="40% - Accent6 9 2 2 2 3" xfId="6765" xr:uid="{3178FB00-27E1-48EA-B732-1ABA01156B34}"/>
    <cellStyle name="40% - Accent6 9 2 2 2 4" xfId="8936" xr:uid="{291BEA0C-5DDA-4AAD-9AD8-6568A1404D31}"/>
    <cellStyle name="40% - Accent6 9 2 2 3" xfId="3486" xr:uid="{18C4D323-48EC-4884-A988-B10FA3383A93}"/>
    <cellStyle name="40% - Accent6 9 2 2 4" xfId="5698" xr:uid="{8657A593-86DF-40F6-BA52-559E808D191A}"/>
    <cellStyle name="40% - Accent6 9 2 2 5" xfId="7869" xr:uid="{284A56D3-C57C-41DA-8B35-8CD375E3A394}"/>
    <cellStyle name="40% - Accent6 9 2 3" xfId="1640" xr:uid="{B39CEDA6-E1E1-4068-B9E7-C7809474F159}"/>
    <cellStyle name="40% - Accent6 9 2 3 2" xfId="4048" xr:uid="{96D50B92-B730-4FD8-AFB1-0F61F8AE4258}"/>
    <cellStyle name="40% - Accent6 9 2 3 3" xfId="6260" xr:uid="{F77ABE8F-78D0-4A04-B3E9-8012ABB7A97C}"/>
    <cellStyle name="40% - Accent6 9 2 3 4" xfId="8431" xr:uid="{A36FFAF0-7067-44D4-9492-E3DC8E9FABCD}"/>
    <cellStyle name="40% - Accent6 9 2 4" xfId="2980" xr:uid="{EE23F91D-2BE3-4A86-B2A4-34E504B8E4EB}"/>
    <cellStyle name="40% - Accent6 9 2 5" xfId="5193" xr:uid="{801623F9-E861-40ED-BF40-CB86A0BC6508}"/>
    <cellStyle name="40% - Accent6 9 2 6" xfId="7364" xr:uid="{D3EA839E-3B7C-42BD-9668-96859121239B}"/>
    <cellStyle name="40% - Accent6 9 3" xfId="823" xr:uid="{EF26BA8D-A7EA-4173-A7A0-B06182A5728A}"/>
    <cellStyle name="40% - Accent6 9 3 2" xfId="1892" xr:uid="{EA91E685-1A60-4D10-A0B1-1788287420AC}"/>
    <cellStyle name="40% - Accent6 9 3 2 2" xfId="4300" xr:uid="{7D059DE8-BEBF-4AB3-B842-86F8CFA59B59}"/>
    <cellStyle name="40% - Accent6 9 3 2 3" xfId="6512" xr:uid="{4D7575A7-65A7-43BB-A2F9-313D2F588242}"/>
    <cellStyle name="40% - Accent6 9 3 2 4" xfId="8683" xr:uid="{E5BF4C07-8005-488A-BFCE-2632F7258DCE}"/>
    <cellStyle name="40% - Accent6 9 3 3" xfId="3232" xr:uid="{93606081-CB67-4387-A62E-A8508EB759AD}"/>
    <cellStyle name="40% - Accent6 9 3 4" xfId="5445" xr:uid="{B48E77D0-EAEF-4DC0-8463-DFF283B47E72}"/>
    <cellStyle name="40% - Accent6 9 3 5" xfId="7616" xr:uid="{EAE05225-AB1F-4228-B2E1-D51CD3E11D99}"/>
    <cellStyle name="40% - Accent6 9 4" xfId="1387" xr:uid="{5D8B300F-E512-4CE4-8EFA-E0469612EE08}"/>
    <cellStyle name="40% - Accent6 9 4 2" xfId="3795" xr:uid="{DAD6CC77-B0BB-4185-A641-4EDDE42683A3}"/>
    <cellStyle name="40% - Accent6 9 4 3" xfId="6007" xr:uid="{151089D7-8BD8-42EC-BD3D-2837102DA607}"/>
    <cellStyle name="40% - Accent6 9 4 4" xfId="8178" xr:uid="{902A2C7B-D9C6-4888-A829-47E8B9140D7B}"/>
    <cellStyle name="40% - Accent6 9 5" xfId="2729" xr:uid="{AAF2A038-A037-4BCA-80B4-2EC850118F28}"/>
    <cellStyle name="40% - Accent6 9 6" xfId="4943" xr:uid="{67F37959-9761-4AE2-AF43-D9B9D643422A}"/>
    <cellStyle name="40% - Accent6 9 7" xfId="7114" xr:uid="{A34557DC-0ADD-4802-B679-77202A165ABD}"/>
    <cellStyle name="40% – rõhk1 2" xfId="4783" xr:uid="{3C61F235-6C3D-432B-9708-F9E9121F162F}"/>
    <cellStyle name="40% – rõhk1 3" xfId="9169" xr:uid="{AFC5F4B4-005E-4AFE-AD1D-E61ECBFB4C3E}"/>
    <cellStyle name="40% – rõhk1 4" xfId="2387" xr:uid="{14F08970-8EB8-4BE0-90F2-FFCFFCA6E958}"/>
    <cellStyle name="40% – rõhk1 5" xfId="19" xr:uid="{4010C6B8-FCBD-4EEA-AD7F-0AADF9CEF941}"/>
    <cellStyle name="40% – rõhk2 2" xfId="4784" xr:uid="{13D3A24C-334B-4AD8-A900-8DB8CF555CC5}"/>
    <cellStyle name="40% – rõhk2 3" xfId="9170" xr:uid="{8D43062E-FDA1-4C30-89B4-C9DF5B8EADE4}"/>
    <cellStyle name="40% – rõhk2 4" xfId="2388" xr:uid="{5303486A-7248-4E18-8CBA-CD633D0756FA}"/>
    <cellStyle name="40% – rõhk2 5" xfId="20" xr:uid="{F7AE7E4D-18D9-4CB2-BA87-60E38970279C}"/>
    <cellStyle name="40% – rõhk3 2" xfId="4785" xr:uid="{93C3CA49-859D-48F4-9B2F-675236943442}"/>
    <cellStyle name="40% – rõhk3 3" xfId="9171" xr:uid="{DA5BCDD3-9753-41A6-9477-4884F15CE55C}"/>
    <cellStyle name="40% – rõhk3 4" xfId="2389" xr:uid="{0215ACDA-046E-4457-9CB2-C73AFF5B408B}"/>
    <cellStyle name="40% – rõhk3 5" xfId="21" xr:uid="{86889C34-4689-4EA5-B8BC-7ED01755B883}"/>
    <cellStyle name="40% – rõhk4 2" xfId="4786" xr:uid="{EF3EDDA0-AC09-44C3-A6EF-FC3E2EFD9980}"/>
    <cellStyle name="40% – rõhk4 3" xfId="9172" xr:uid="{0547DDAA-DD27-40F7-8DAE-3E278B252557}"/>
    <cellStyle name="40% – rõhk4 4" xfId="2390" xr:uid="{A33CAA5C-E6D9-4B74-936E-4E15BA3C8D96}"/>
    <cellStyle name="40% – rõhk4 5" xfId="22" xr:uid="{CF70DB2B-FD5D-434E-BD75-29C711AF0DB8}"/>
    <cellStyle name="40% – rõhk5 2" xfId="4787" xr:uid="{39B66F65-3ACA-4F08-950B-1A31B3761110}"/>
    <cellStyle name="40% – rõhk5 3" xfId="9173" xr:uid="{C526C17B-D375-4D76-BCC3-22446EC4FA06}"/>
    <cellStyle name="40% – rõhk5 4" xfId="2391" xr:uid="{FEA80678-1431-4953-8B68-B17566F3D10E}"/>
    <cellStyle name="40% – rõhk5 5" xfId="23" xr:uid="{28DD192C-0778-4F43-AA8B-37E23F1CEFA1}"/>
    <cellStyle name="40% – rõhk6 2" xfId="4788" xr:uid="{36785E5B-2837-43FD-BA70-7523BC4FB63F}"/>
    <cellStyle name="40% – rõhk6 3" xfId="9174" xr:uid="{036C9EFD-FF9F-4138-8E15-9F4268FDED7F}"/>
    <cellStyle name="40% – rõhk6 4" xfId="2392" xr:uid="{C213B09E-5642-4D4E-9796-463BE11BC18D}"/>
    <cellStyle name="40% – rõhk6 5" xfId="24" xr:uid="{FCDC2892-C461-4CA8-8A45-721B91A493CA}"/>
    <cellStyle name="60% - Accent1 2" xfId="70" xr:uid="{46B40840-24D8-4059-90A8-CA99AD4852FF}"/>
    <cellStyle name="60% - Accent1 2 2" xfId="132" xr:uid="{F7CF507A-D456-4ABA-9E7C-216D3FAF71A1}"/>
    <cellStyle name="60% - Accent1 2 3" xfId="2394" xr:uid="{E6CE7973-E27E-40BD-A445-781C3D18BF0C}"/>
    <cellStyle name="60% - Accent1 2 4" xfId="2537" xr:uid="{F4DEBBBA-0B03-4ED3-8A6D-F9F75D5641EB}"/>
    <cellStyle name="60% - Accent1 2 5" xfId="2393" xr:uid="{2E4FB076-7D93-4E77-AECE-BB6458C0BFEC}"/>
    <cellStyle name="60% - Accent1 3" xfId="193" xr:uid="{FA6D9478-05E6-40DA-8D5F-D9076A697EB0}"/>
    <cellStyle name="60% - Accent1 3 2" xfId="315" xr:uid="{F0116B2D-9D1D-4BB0-8ED4-883840943670}"/>
    <cellStyle name="60% - Accent1 3 2 2" xfId="573" xr:uid="{A9D7A3E2-D237-49A6-B563-A45B5AEE0392}"/>
    <cellStyle name="60% - Accent1 3 2 2 2" xfId="1080" xr:uid="{E2AE1A58-EFCB-4F6B-978E-98BFFDC56A19}"/>
    <cellStyle name="60% - Accent1 3 2 2 2 2" xfId="2148" xr:uid="{428C207A-99ED-457A-A901-66A714EAA730}"/>
    <cellStyle name="60% - Accent1 3 2 2 2 2 2" xfId="4556" xr:uid="{5C59BE51-AAC1-4C3E-8A09-5B0CFC1BBE70}"/>
    <cellStyle name="60% - Accent1 3 2 2 2 2 3" xfId="6768" xr:uid="{2D6D3C1C-A3FA-4671-9697-CFEDF652104D}"/>
    <cellStyle name="60% - Accent1 3 2 2 2 2 4" xfId="8939" xr:uid="{23D10D2D-A5B0-4692-BE68-746B5C1600EE}"/>
    <cellStyle name="60% - Accent1 3 2 2 2 3" xfId="3489" xr:uid="{2285DF89-A23D-4579-9C33-E854CEAAF7AB}"/>
    <cellStyle name="60% - Accent1 3 2 2 2 4" xfId="5701" xr:uid="{D81C9D49-918C-4C08-86CC-90CD4266DF98}"/>
    <cellStyle name="60% - Accent1 3 2 2 2 5" xfId="7872" xr:uid="{41E08679-F025-49D9-94C1-091F94AA79B5}"/>
    <cellStyle name="60% - Accent1 3 2 2 3" xfId="1643" xr:uid="{C81BE603-2617-4CD8-95D1-867A984730DB}"/>
    <cellStyle name="60% - Accent1 3 2 2 3 2" xfId="4051" xr:uid="{6D2CFE15-CEE0-4137-BCC5-1291B03BB83B}"/>
    <cellStyle name="60% - Accent1 3 2 2 3 3" xfId="6263" xr:uid="{1CF63EA9-59C0-4953-9176-35612D57A6E2}"/>
    <cellStyle name="60% - Accent1 3 2 2 3 4" xfId="8434" xr:uid="{C1F63C67-B5B8-4547-A9D9-DBC1F402807E}"/>
    <cellStyle name="60% - Accent1 3 2 2 4" xfId="2983" xr:uid="{FB6A3EEE-D1B9-494C-AD3B-5306ED1301B4}"/>
    <cellStyle name="60% - Accent1 3 2 2 5" xfId="5196" xr:uid="{022661AC-4285-4DC9-9056-90F45801370B}"/>
    <cellStyle name="60% - Accent1 3 2 2 6" xfId="7367" xr:uid="{BBD147DA-308B-4E20-8F06-2AD2141313BB}"/>
    <cellStyle name="60% - Accent1 3 2 3" xfId="826" xr:uid="{CC45198A-B255-4646-8B8C-B81EEC58DE13}"/>
    <cellStyle name="60% - Accent1 3 2 3 2" xfId="1895" xr:uid="{5DF11E57-0C11-4EE2-80A3-3F294E215BBF}"/>
    <cellStyle name="60% - Accent1 3 2 3 2 2" xfId="4303" xr:uid="{8F7A383E-5625-4D7F-AC61-275C6F642400}"/>
    <cellStyle name="60% - Accent1 3 2 3 2 3" xfId="6515" xr:uid="{C3DE68A1-2366-40BE-8F51-E6423887A1B1}"/>
    <cellStyle name="60% - Accent1 3 2 3 2 4" xfId="8686" xr:uid="{45C4567A-873E-4E03-AE9D-CBEB424288CD}"/>
    <cellStyle name="60% - Accent1 3 2 3 3" xfId="3235" xr:uid="{1F5466F4-641A-440E-BF13-E819BE9EDF60}"/>
    <cellStyle name="60% - Accent1 3 2 3 4" xfId="5448" xr:uid="{0AD428A2-5A49-4880-A211-1FC76B4952C1}"/>
    <cellStyle name="60% - Accent1 3 2 3 5" xfId="7619" xr:uid="{7CCBDE62-3921-4463-82F4-7D8DE9CC157E}"/>
    <cellStyle name="60% - Accent1 3 2 4" xfId="1390" xr:uid="{49964EA8-6DB3-474E-9E19-75B0D041C43D}"/>
    <cellStyle name="60% - Accent1 3 2 4 2" xfId="3798" xr:uid="{E1332D2A-4014-4136-87D3-0D227F9EF8F5}"/>
    <cellStyle name="60% - Accent1 3 2 4 3" xfId="6010" xr:uid="{4EB93641-5F78-456E-A73F-599848881716}"/>
    <cellStyle name="60% - Accent1 3 2 4 4" xfId="8181" xr:uid="{96A9E131-5341-4033-8FC2-6652B9C50F8F}"/>
    <cellStyle name="60% - Accent1 3 2 5" xfId="2731" xr:uid="{A3CF8135-8ED1-4850-AAF7-337AC38B6B8D}"/>
    <cellStyle name="60% - Accent1 3 2 6" xfId="4945" xr:uid="{11AB15BB-F266-43E6-A9DC-623AC34B96B7}"/>
    <cellStyle name="60% - Accent1 3 2 7" xfId="7116" xr:uid="{E72A7A17-EA87-4795-A22C-581F17B4312F}"/>
    <cellStyle name="60% - Accent1 3 3" xfId="461" xr:uid="{11CCF25B-9DCA-4F57-A956-E8C4FAC4C293}"/>
    <cellStyle name="60% - Accent1 3 3 2" xfId="968" xr:uid="{1BEC50B6-64ED-4B6C-BF5B-E1D343C02D14}"/>
    <cellStyle name="60% - Accent1 3 3 2 2" xfId="2036" xr:uid="{18E1B954-7B3C-40A0-9363-8742B1A02672}"/>
    <cellStyle name="60% - Accent1 3 3 2 2 2" xfId="4444" xr:uid="{487EB730-8CE0-481B-9F2D-133BDAD7EDF2}"/>
    <cellStyle name="60% - Accent1 3 3 2 2 3" xfId="6656" xr:uid="{E02C303E-F259-4FC5-AF37-855D1B9DF670}"/>
    <cellStyle name="60% - Accent1 3 3 2 2 4" xfId="8827" xr:uid="{D2DA8633-4686-4751-B02F-E9E61BEDB73C}"/>
    <cellStyle name="60% - Accent1 3 3 2 3" xfId="3377" xr:uid="{C16B26A1-B247-44A9-BE2F-38E6B5E42780}"/>
    <cellStyle name="60% - Accent1 3 3 2 4" xfId="5589" xr:uid="{470B6D2D-E397-429A-A706-3E759F27A1CD}"/>
    <cellStyle name="60% - Accent1 3 3 2 5" xfId="7760" xr:uid="{BC45ECDF-07C6-4CD9-9F7D-0AF75900DCD4}"/>
    <cellStyle name="60% - Accent1 3 3 3" xfId="1531" xr:uid="{728D1107-8616-4BF0-86FC-B594C7925289}"/>
    <cellStyle name="60% - Accent1 3 3 3 2" xfId="3939" xr:uid="{3D63BF43-C7F3-4537-B597-1208B93390DA}"/>
    <cellStyle name="60% - Accent1 3 3 3 3" xfId="6151" xr:uid="{E619EFE6-E36C-4691-A513-0F828CDCB67A}"/>
    <cellStyle name="60% - Accent1 3 3 3 4" xfId="8322" xr:uid="{5ADDDA1A-791A-4A2D-973A-50C6DC9A80B5}"/>
    <cellStyle name="60% - Accent1 3 3 4" xfId="2871" xr:uid="{1B716BAA-7971-4318-86AD-B42FD0D996F6}"/>
    <cellStyle name="60% - Accent1 3 3 5" xfId="5084" xr:uid="{2545C14D-6FD4-42C7-8C05-9B4A5FC1AC0F}"/>
    <cellStyle name="60% - Accent1 3 3 6" xfId="7255" xr:uid="{498481F4-33ED-4D48-BA4D-B7800288B27E}"/>
    <cellStyle name="60% - Accent1 3 4" xfId="714" xr:uid="{0BECBE5D-FDB3-4025-9313-EB330020C09D}"/>
    <cellStyle name="60% - Accent1 3 4 2" xfId="1783" xr:uid="{C698A0B3-9329-412F-98CC-4B6500D90904}"/>
    <cellStyle name="60% - Accent1 3 4 2 2" xfId="4191" xr:uid="{0AC8FD1E-5627-4632-9687-107CE1D0577D}"/>
    <cellStyle name="60% - Accent1 3 4 2 3" xfId="6403" xr:uid="{959F1979-0D9F-4AAE-8B24-AB6D24061F41}"/>
    <cellStyle name="60% - Accent1 3 4 2 4" xfId="8574" xr:uid="{E2D68EAD-FB3E-4BEA-A7F9-7AE7085FB4C9}"/>
    <cellStyle name="60% - Accent1 3 4 3" xfId="3123" xr:uid="{A3A2B5C0-0462-4973-A7DE-7D6CA729272D}"/>
    <cellStyle name="60% - Accent1 3 4 4" xfId="5336" xr:uid="{77AC7464-5FB5-44B1-A3CD-313397D0BBFE}"/>
    <cellStyle name="60% - Accent1 3 4 5" xfId="7507" xr:uid="{48CC3565-6759-42AA-AE61-97F627981DE9}"/>
    <cellStyle name="60% - Accent1 3 5" xfId="1278" xr:uid="{9305A54C-F6A9-434D-848C-8359084C9920}"/>
    <cellStyle name="60% - Accent1 3 5 2" xfId="3686" xr:uid="{A2BF0348-B243-462E-8FF4-66D638082DE5}"/>
    <cellStyle name="60% - Accent1 3 5 3" xfId="5898" xr:uid="{711DEA22-94CF-4E69-8F32-11197857BF02}"/>
    <cellStyle name="60% - Accent1 3 5 4" xfId="8069" xr:uid="{8AFDD456-B5CB-4829-BCF2-F51E033E59D9}"/>
    <cellStyle name="60% - Accent1 3 6" xfId="2581" xr:uid="{18A9D930-CFAB-465A-B98E-CCEAB885E2F5}"/>
    <cellStyle name="60% - Accent1 3 6 2" xfId="4794" xr:uid="{75301FC8-246A-4358-93F4-3B9FAE81BFFB}"/>
    <cellStyle name="60% - Accent1 3 6 3" xfId="6979" xr:uid="{E7ACB795-F770-44E9-BFCC-3D64A165A041}"/>
    <cellStyle name="60% - Accent1 3 6 4" xfId="9150" xr:uid="{66602314-65D8-44B8-B6DC-456E03B3B3ED}"/>
    <cellStyle name="60% - Accent1 3 7" xfId="2607" xr:uid="{B4E0D6C3-AC34-4EAA-AD9E-7C704E6F327B}"/>
    <cellStyle name="60% - Accent1 3 8" xfId="4834" xr:uid="{C663F2E8-3056-44DA-893C-552B52C37989}"/>
    <cellStyle name="60% - Accent1 3 9" xfId="7005" xr:uid="{4F00BAD6-61DA-4E72-B7B8-26F2C682B617}"/>
    <cellStyle name="60% - Accent2 2" xfId="71" xr:uid="{85FC5A16-4A10-44D0-A52D-71191F26D2F9}"/>
    <cellStyle name="60% - Accent2 2 2" xfId="133" xr:uid="{218AA5F8-B2D3-4C8A-A4B9-2C6D7939F8F5}"/>
    <cellStyle name="60% - Accent2 2 3" xfId="2396" xr:uid="{863D00F6-E18E-40A3-A1AE-AEB4798C64AD}"/>
    <cellStyle name="60% - Accent2 2 4" xfId="2538" xr:uid="{8BB6531D-EE2A-41D1-B14B-0541C0C54A88}"/>
    <cellStyle name="60% - Accent2 2 5" xfId="2395" xr:uid="{6B6EEAFD-40FA-4A9C-9DEE-51931D6AFDE8}"/>
    <cellStyle name="60% - Accent2 3" xfId="194" xr:uid="{220CACC8-5713-47DE-A8FB-4E3505E09F97}"/>
    <cellStyle name="60% - Accent2 3 2" xfId="316" xr:uid="{28252300-05F1-47DC-B81C-A70DF87E7EE9}"/>
    <cellStyle name="60% - Accent2 3 2 2" xfId="574" xr:uid="{020FAD6A-2E69-4EA1-8B0F-3870655124BB}"/>
    <cellStyle name="60% - Accent2 3 2 2 2" xfId="1081" xr:uid="{9B85BF30-59E3-497B-B5F8-CF7D83A978D8}"/>
    <cellStyle name="60% - Accent2 3 2 2 2 2" xfId="2149" xr:uid="{95EE71CC-3CF8-442C-A793-E9E46A9AC149}"/>
    <cellStyle name="60% - Accent2 3 2 2 2 2 2" xfId="4557" xr:uid="{C63EA067-B833-4D32-A597-B03F13AE680D}"/>
    <cellStyle name="60% - Accent2 3 2 2 2 2 3" xfId="6769" xr:uid="{170B765B-261D-4C61-A1F1-9FAA30DA0F7B}"/>
    <cellStyle name="60% - Accent2 3 2 2 2 2 4" xfId="8940" xr:uid="{A754D5E1-AABF-4794-82E0-762E9C39EE61}"/>
    <cellStyle name="60% - Accent2 3 2 2 2 3" xfId="3490" xr:uid="{954B8708-545D-45F3-AEC1-A5E1B0555B2F}"/>
    <cellStyle name="60% - Accent2 3 2 2 2 4" xfId="5702" xr:uid="{F1E0FCFA-E2ED-4359-8A62-F8FC2CFD7297}"/>
    <cellStyle name="60% - Accent2 3 2 2 2 5" xfId="7873" xr:uid="{47A0088F-8354-4F4D-9D09-771AF01CD3C6}"/>
    <cellStyle name="60% - Accent2 3 2 2 3" xfId="1644" xr:uid="{987DFE2A-C5EA-482C-AAB9-AE0D82120E48}"/>
    <cellStyle name="60% - Accent2 3 2 2 3 2" xfId="4052" xr:uid="{EC994EB1-9EE1-4A69-BED9-689E7C47FCE5}"/>
    <cellStyle name="60% - Accent2 3 2 2 3 3" xfId="6264" xr:uid="{F8088252-1A65-4940-BC86-C9B2414C5DD8}"/>
    <cellStyle name="60% - Accent2 3 2 2 3 4" xfId="8435" xr:uid="{7A5FA34A-4752-4830-9F65-FF03207EE750}"/>
    <cellStyle name="60% - Accent2 3 2 2 4" xfId="2984" xr:uid="{7C4F3A3E-7452-4707-84F8-6FAB3B5CA553}"/>
    <cellStyle name="60% - Accent2 3 2 2 5" xfId="5197" xr:uid="{7DBEDE3D-2FD7-425C-AC61-D6E65CF969ED}"/>
    <cellStyle name="60% - Accent2 3 2 2 6" xfId="7368" xr:uid="{856230E2-A2B8-4811-B5BF-64C4387B462D}"/>
    <cellStyle name="60% - Accent2 3 2 3" xfId="827" xr:uid="{16F5590E-3CE4-4ACB-85AD-DB2A0F20AE3F}"/>
    <cellStyle name="60% - Accent2 3 2 3 2" xfId="1896" xr:uid="{58B945A1-EA09-4F15-9E2C-CE94BBE984DA}"/>
    <cellStyle name="60% - Accent2 3 2 3 2 2" xfId="4304" xr:uid="{81E34D36-BEC9-4A9D-9FCD-CAB85697CBA1}"/>
    <cellStyle name="60% - Accent2 3 2 3 2 3" xfId="6516" xr:uid="{0A6157E3-99AD-4060-9FCE-2D2E0E9FD06A}"/>
    <cellStyle name="60% - Accent2 3 2 3 2 4" xfId="8687" xr:uid="{8EAAC908-B9B2-4A1E-BB08-A855A91EE332}"/>
    <cellStyle name="60% - Accent2 3 2 3 3" xfId="3236" xr:uid="{5F24B15A-71CD-44BA-BECA-17AD4CC301E4}"/>
    <cellStyle name="60% - Accent2 3 2 3 4" xfId="5449" xr:uid="{84680F54-727A-445A-AE47-30324D89D6FF}"/>
    <cellStyle name="60% - Accent2 3 2 3 5" xfId="7620" xr:uid="{0F001CB6-5B06-401D-9D4E-0C7BCD44C1C0}"/>
    <cellStyle name="60% - Accent2 3 2 4" xfId="1391" xr:uid="{22DE44C8-F732-4828-9246-1FC82C0496D9}"/>
    <cellStyle name="60% - Accent2 3 2 4 2" xfId="3799" xr:uid="{DE13B41A-E91A-4430-8B86-EB71C7BC6D38}"/>
    <cellStyle name="60% - Accent2 3 2 4 3" xfId="6011" xr:uid="{B48C482C-70F8-4598-967D-0F2777C9B047}"/>
    <cellStyle name="60% - Accent2 3 2 4 4" xfId="8182" xr:uid="{0A853E7A-0309-4C78-ADAB-63DED77AAF07}"/>
    <cellStyle name="60% - Accent2 3 2 5" xfId="2732" xr:uid="{7E93FF22-3C46-48C1-AA96-A32F736A67BE}"/>
    <cellStyle name="60% - Accent2 3 2 6" xfId="4946" xr:uid="{DDAF03F3-9BC8-4F2E-8186-C098ECD196F7}"/>
    <cellStyle name="60% - Accent2 3 2 7" xfId="7117" xr:uid="{10AF646A-6051-4648-A72F-2E5D70D5DCFB}"/>
    <cellStyle name="60% - Accent2 3 3" xfId="462" xr:uid="{15D40D01-7277-4EAE-892F-EF5C8480DFEA}"/>
    <cellStyle name="60% - Accent2 3 3 2" xfId="969" xr:uid="{DEFFCBE8-BC73-40C2-935F-77BFF4DF0373}"/>
    <cellStyle name="60% - Accent2 3 3 2 2" xfId="2037" xr:uid="{32BE8050-AF7D-43B8-8F1F-B0D336913E6B}"/>
    <cellStyle name="60% - Accent2 3 3 2 2 2" xfId="4445" xr:uid="{05D60C89-8F63-426B-8C2B-E79938766F57}"/>
    <cellStyle name="60% - Accent2 3 3 2 2 3" xfId="6657" xr:uid="{1DFCB23A-F723-4CC1-A1EC-F68A377B3A17}"/>
    <cellStyle name="60% - Accent2 3 3 2 2 4" xfId="8828" xr:uid="{5EE43011-16CA-452C-9E35-0E20F2D126A1}"/>
    <cellStyle name="60% - Accent2 3 3 2 3" xfId="3378" xr:uid="{68719C89-1DF6-45EA-BFA4-372256262BF3}"/>
    <cellStyle name="60% - Accent2 3 3 2 4" xfId="5590" xr:uid="{577996FB-A4D4-4936-867E-435ADAAD84D2}"/>
    <cellStyle name="60% - Accent2 3 3 2 5" xfId="7761" xr:uid="{9F3E6091-E316-4CED-99D3-184205A4D2D5}"/>
    <cellStyle name="60% - Accent2 3 3 3" xfId="1532" xr:uid="{245B901E-4ACA-4F0A-BDDF-B67DF447F8CA}"/>
    <cellStyle name="60% - Accent2 3 3 3 2" xfId="3940" xr:uid="{C61E502B-E4B0-4EAA-A8BF-516C9268F750}"/>
    <cellStyle name="60% - Accent2 3 3 3 3" xfId="6152" xr:uid="{B2039B10-D0C5-4449-BFD5-92AA8FF41D2A}"/>
    <cellStyle name="60% - Accent2 3 3 3 4" xfId="8323" xr:uid="{3D5BEFCE-F334-4ADA-AC4A-8BD629171053}"/>
    <cellStyle name="60% - Accent2 3 3 4" xfId="2872" xr:uid="{A8AD49B5-CB86-450B-AA47-B2A7F5F550B3}"/>
    <cellStyle name="60% - Accent2 3 3 5" xfId="5085" xr:uid="{6483EE71-82D9-4FEF-96C5-9A1BA5512067}"/>
    <cellStyle name="60% - Accent2 3 3 6" xfId="7256" xr:uid="{4D9ECFED-CEBB-46FB-B75C-EC918AA8A649}"/>
    <cellStyle name="60% - Accent2 3 4" xfId="715" xr:uid="{1AA7A782-7B21-42FA-993B-68CDBCBA3B35}"/>
    <cellStyle name="60% - Accent2 3 4 2" xfId="1784" xr:uid="{24311F95-F808-406D-B6B9-92C109BD75F9}"/>
    <cellStyle name="60% - Accent2 3 4 2 2" xfId="4192" xr:uid="{D2A92274-0B33-4CB9-A02E-7A86ECEB546B}"/>
    <cellStyle name="60% - Accent2 3 4 2 3" xfId="6404" xr:uid="{176B1729-13A1-41FC-8D25-856642B9DF92}"/>
    <cellStyle name="60% - Accent2 3 4 2 4" xfId="8575" xr:uid="{03265F02-CEE4-4584-A773-3C197E0A0668}"/>
    <cellStyle name="60% - Accent2 3 4 3" xfId="3124" xr:uid="{193FACC7-90B8-4081-94C3-C31CCCC818D4}"/>
    <cellStyle name="60% - Accent2 3 4 4" xfId="5337" xr:uid="{53E945C7-59B7-40BC-B9DB-5E7771ADE41A}"/>
    <cellStyle name="60% - Accent2 3 4 5" xfId="7508" xr:uid="{DFB37BE6-1139-43C8-A0A3-459F6D400DE3}"/>
    <cellStyle name="60% - Accent2 3 5" xfId="1279" xr:uid="{C229DFBD-388B-474F-967F-21150D066475}"/>
    <cellStyle name="60% - Accent2 3 5 2" xfId="3687" xr:uid="{08689FEB-056A-4F48-BE22-48C39AB8EED0}"/>
    <cellStyle name="60% - Accent2 3 5 3" xfId="5899" xr:uid="{64BF8423-7ED1-411A-8E4B-0BBC6974CF8A}"/>
    <cellStyle name="60% - Accent2 3 5 4" xfId="8070" xr:uid="{2CB4FB14-634A-4A47-8996-6BC4F8D83313}"/>
    <cellStyle name="60% - Accent2 3 6" xfId="2582" xr:uid="{A9655EEF-553A-48E2-9D5C-C7649A091F97}"/>
    <cellStyle name="60% - Accent2 3 6 2" xfId="4795" xr:uid="{A2196676-7F72-484A-AEED-A55908020488}"/>
    <cellStyle name="60% - Accent2 3 6 3" xfId="6980" xr:uid="{F7B2060E-63DA-4FC1-9FB5-A793143650D8}"/>
    <cellStyle name="60% - Accent2 3 6 4" xfId="9151" xr:uid="{92498C44-1780-4C55-9C7F-D833A27ECB78}"/>
    <cellStyle name="60% - Accent2 3 7" xfId="2608" xr:uid="{DE66F0C6-2D93-4082-B8F7-E0DB10D9BF9B}"/>
    <cellStyle name="60% - Accent2 3 8" xfId="4835" xr:uid="{D6F89922-F966-4233-94B9-8C385E1CDC01}"/>
    <cellStyle name="60% - Accent2 3 9" xfId="7006" xr:uid="{3E143C1F-B585-4D8B-842A-A4B4162E2323}"/>
    <cellStyle name="60% - Accent3 2" xfId="72" xr:uid="{D70E6B38-B460-46B7-9FF6-E7118E758C20}"/>
    <cellStyle name="60% - Accent3 2 2" xfId="134" xr:uid="{D9F9ED1D-7D4C-4CE8-8848-FDED1BD909D9}"/>
    <cellStyle name="60% - Accent3 2 3" xfId="2398" xr:uid="{20A76EA3-BB78-4E7B-A672-69D6E5791484}"/>
    <cellStyle name="60% - Accent3 2 4" xfId="2539" xr:uid="{5DCA1AA6-C035-47B8-B64C-13DD6D7390C3}"/>
    <cellStyle name="60% - Accent3 2 5" xfId="2397" xr:uid="{9F58F164-CAB3-4C11-AAF8-E75A76D81F1F}"/>
    <cellStyle name="60% - Accent3 3" xfId="195" xr:uid="{94400C16-C5E7-46BE-BE42-F9E9141061CD}"/>
    <cellStyle name="60% - Accent3 3 2" xfId="317" xr:uid="{5C29A145-9DC9-4B69-9DF9-AC62ABF1ED0E}"/>
    <cellStyle name="60% - Accent3 3 2 2" xfId="575" xr:uid="{4311D661-9915-43A1-9089-526BE3CDEF4E}"/>
    <cellStyle name="60% - Accent3 3 2 2 2" xfId="1082" xr:uid="{D32188D6-0A15-4BA8-8557-8E60962EDB9B}"/>
    <cellStyle name="60% - Accent3 3 2 2 2 2" xfId="2150" xr:uid="{D1B6B7A6-01FF-45A8-994C-80254F971F57}"/>
    <cellStyle name="60% - Accent3 3 2 2 2 2 2" xfId="4558" xr:uid="{0F1CD240-BB4C-41FB-B318-3AADA0583020}"/>
    <cellStyle name="60% - Accent3 3 2 2 2 2 3" xfId="6770" xr:uid="{16BE821E-59C8-4350-9B56-4BC4F77C66DD}"/>
    <cellStyle name="60% - Accent3 3 2 2 2 2 4" xfId="8941" xr:uid="{0BE4B51C-1DC6-467D-8E5A-FA6C541FD00C}"/>
    <cellStyle name="60% - Accent3 3 2 2 2 3" xfId="3491" xr:uid="{B0B2EF7E-F323-4C25-9464-E7E267C2FC12}"/>
    <cellStyle name="60% - Accent3 3 2 2 2 4" xfId="5703" xr:uid="{89353A5A-D659-4269-86E1-0717DD1D07D2}"/>
    <cellStyle name="60% - Accent3 3 2 2 2 5" xfId="7874" xr:uid="{6BDB12F0-F1CD-4B71-860B-869C3860304A}"/>
    <cellStyle name="60% - Accent3 3 2 2 3" xfId="1645" xr:uid="{A46D1BEE-60E2-46B2-97C2-B4BF51D36C71}"/>
    <cellStyle name="60% - Accent3 3 2 2 3 2" xfId="4053" xr:uid="{ECBEBC90-EB84-4281-AEF6-E2ADD2E84603}"/>
    <cellStyle name="60% - Accent3 3 2 2 3 3" xfId="6265" xr:uid="{0EA5271E-4BF4-408E-BB96-98054EA5EBFC}"/>
    <cellStyle name="60% - Accent3 3 2 2 3 4" xfId="8436" xr:uid="{6FB40587-B4B7-447E-BDF1-2B1C31ED67C4}"/>
    <cellStyle name="60% - Accent3 3 2 2 4" xfId="2985" xr:uid="{17269DC7-6FCE-44FC-A214-A0D32AFAD41E}"/>
    <cellStyle name="60% - Accent3 3 2 2 5" xfId="5198" xr:uid="{0E47E0B6-EE57-4E65-848E-0E6867405DFA}"/>
    <cellStyle name="60% - Accent3 3 2 2 6" xfId="7369" xr:uid="{6C8E6865-88B9-4572-A265-BEC666AC738A}"/>
    <cellStyle name="60% - Accent3 3 2 3" xfId="828" xr:uid="{28EE4413-F4B3-4EEF-846C-7736B046DEF2}"/>
    <cellStyle name="60% - Accent3 3 2 3 2" xfId="1897" xr:uid="{E1B236BD-E10A-454C-AA8A-2CD92525312A}"/>
    <cellStyle name="60% - Accent3 3 2 3 2 2" xfId="4305" xr:uid="{ED2E9853-64CC-4A57-9706-E51589262A87}"/>
    <cellStyle name="60% - Accent3 3 2 3 2 3" xfId="6517" xr:uid="{CD5754A1-B0C9-44F8-94C8-4E13B84C615D}"/>
    <cellStyle name="60% - Accent3 3 2 3 2 4" xfId="8688" xr:uid="{A52C86E7-9DD4-4CA5-AC01-4E09D88FD293}"/>
    <cellStyle name="60% - Accent3 3 2 3 3" xfId="3237" xr:uid="{A51DB940-EBF2-4830-A789-79AC1F1691CD}"/>
    <cellStyle name="60% - Accent3 3 2 3 4" xfId="5450" xr:uid="{7C5206E6-9B9A-40AA-8230-45F5B89A1621}"/>
    <cellStyle name="60% - Accent3 3 2 3 5" xfId="7621" xr:uid="{69F99B36-EC61-48F9-9161-4B49C94279A9}"/>
    <cellStyle name="60% - Accent3 3 2 4" xfId="1392" xr:uid="{F4673B3B-756C-42BE-921E-E85BD628644C}"/>
    <cellStyle name="60% - Accent3 3 2 4 2" xfId="3800" xr:uid="{FB7549A4-C0B6-454D-B0F4-E7787E7C5AB5}"/>
    <cellStyle name="60% - Accent3 3 2 4 3" xfId="6012" xr:uid="{24BA6DCF-E244-4559-90DB-D77301714A72}"/>
    <cellStyle name="60% - Accent3 3 2 4 4" xfId="8183" xr:uid="{DA08CDB9-3A0D-4E39-9228-522DCB56D7D6}"/>
    <cellStyle name="60% - Accent3 3 2 5" xfId="2733" xr:uid="{0781B588-0EB7-4BE1-8692-6B542EC60E09}"/>
    <cellStyle name="60% - Accent3 3 2 6" xfId="4947" xr:uid="{9C4E2D0B-51DD-4C04-AB4C-2B4458519D88}"/>
    <cellStyle name="60% - Accent3 3 2 7" xfId="7118" xr:uid="{F7DEFE42-BF29-4BFE-BFB6-409A0FA3807E}"/>
    <cellStyle name="60% - Accent3 3 3" xfId="463" xr:uid="{B5EF4E4E-BFA8-4575-92E3-AD05AFF1C553}"/>
    <cellStyle name="60% - Accent3 3 3 2" xfId="970" xr:uid="{D1B9C743-1EA0-494E-8995-EB29BAE5B159}"/>
    <cellStyle name="60% - Accent3 3 3 2 2" xfId="2038" xr:uid="{78DA1BFC-E8FA-4DE9-AE99-1149DF22FE5F}"/>
    <cellStyle name="60% - Accent3 3 3 2 2 2" xfId="4446" xr:uid="{96EDA08F-AB73-432A-BAB3-AFBF542F87E8}"/>
    <cellStyle name="60% - Accent3 3 3 2 2 3" xfId="6658" xr:uid="{1F1E9187-8F30-44A4-821F-722A25779D29}"/>
    <cellStyle name="60% - Accent3 3 3 2 2 4" xfId="8829" xr:uid="{B13D81C0-476F-4DBF-BADC-55DDC9A04AED}"/>
    <cellStyle name="60% - Accent3 3 3 2 3" xfId="3379" xr:uid="{1AD14D71-31D1-4585-B2A0-977297B06280}"/>
    <cellStyle name="60% - Accent3 3 3 2 4" xfId="5591" xr:uid="{7817A94F-52DB-4439-8B33-ACD2163F4856}"/>
    <cellStyle name="60% - Accent3 3 3 2 5" xfId="7762" xr:uid="{AB203D68-1832-4B33-9733-80D7C82B0D52}"/>
    <cellStyle name="60% - Accent3 3 3 3" xfId="1533" xr:uid="{55FAF76E-D6AC-46C5-9281-E09E531AC497}"/>
    <cellStyle name="60% - Accent3 3 3 3 2" xfId="3941" xr:uid="{6DE60D44-2C8F-47FE-9197-28A5F9C4F166}"/>
    <cellStyle name="60% - Accent3 3 3 3 3" xfId="6153" xr:uid="{502EC6B6-D46F-4559-B7F9-D1F3D5CF0F98}"/>
    <cellStyle name="60% - Accent3 3 3 3 4" xfId="8324" xr:uid="{697CEF9E-D34A-4AE4-8CF2-04B8F19D3E04}"/>
    <cellStyle name="60% - Accent3 3 3 4" xfId="2873" xr:uid="{29EEFBD7-B481-47F5-B1A6-C83D5A497B82}"/>
    <cellStyle name="60% - Accent3 3 3 5" xfId="5086" xr:uid="{5B426836-EBAE-4638-A6AF-E84FA85546A1}"/>
    <cellStyle name="60% - Accent3 3 3 6" xfId="7257" xr:uid="{CD5E3D0D-E7FD-41F8-AAFC-AB5E5F4C7C6B}"/>
    <cellStyle name="60% - Accent3 3 4" xfId="716" xr:uid="{42A70C2D-5904-41B9-9FDD-DF819BD11A0E}"/>
    <cellStyle name="60% - Accent3 3 4 2" xfId="1785" xr:uid="{D1F7E52A-060D-477A-9C2D-18EB6C0F56A9}"/>
    <cellStyle name="60% - Accent3 3 4 2 2" xfId="4193" xr:uid="{20649270-3AFA-4312-837B-531C2AE7A124}"/>
    <cellStyle name="60% - Accent3 3 4 2 3" xfId="6405" xr:uid="{0B1F9FB5-75C2-4F8D-86A1-8EB89385E595}"/>
    <cellStyle name="60% - Accent3 3 4 2 4" xfId="8576" xr:uid="{7F934675-FCE7-4B3C-A1D6-CE5E4DDEA5FC}"/>
    <cellStyle name="60% - Accent3 3 4 3" xfId="3125" xr:uid="{8D20EBF0-F63E-4AD7-A79D-749754FD1BE1}"/>
    <cellStyle name="60% - Accent3 3 4 4" xfId="5338" xr:uid="{F619BBF2-0C4E-4175-9CA7-E0A8F87BE637}"/>
    <cellStyle name="60% - Accent3 3 4 5" xfId="7509" xr:uid="{C6930936-7C4E-464E-A270-704108B96D48}"/>
    <cellStyle name="60% - Accent3 3 5" xfId="1280" xr:uid="{D0AA3544-F5CB-42EC-83B7-B38C1905427F}"/>
    <cellStyle name="60% - Accent3 3 5 2" xfId="3688" xr:uid="{2C705F0B-2A82-4340-97A9-35B58CEA2218}"/>
    <cellStyle name="60% - Accent3 3 5 3" xfId="5900" xr:uid="{4E9FC8C9-11B5-46E5-81A7-4F5F179EA508}"/>
    <cellStyle name="60% - Accent3 3 5 4" xfId="8071" xr:uid="{70B5F521-4600-48E8-A2D6-E2F4067DA378}"/>
    <cellStyle name="60% - Accent3 3 6" xfId="2583" xr:uid="{89243B1A-9882-4907-AB44-1D6A066F234C}"/>
    <cellStyle name="60% - Accent3 3 6 2" xfId="4796" xr:uid="{1E078757-C078-4D58-B33C-90855E84968B}"/>
    <cellStyle name="60% - Accent3 3 6 3" xfId="6981" xr:uid="{EEE70983-84FC-4DF9-8E58-1997A6DE2EA8}"/>
    <cellStyle name="60% - Accent3 3 6 4" xfId="9152" xr:uid="{C5596586-6A88-4784-9092-0F2590134C12}"/>
    <cellStyle name="60% - Accent3 3 7" xfId="2609" xr:uid="{C6E8CF92-6EA3-41BA-9FF7-96912D238FB1}"/>
    <cellStyle name="60% - Accent3 3 8" xfId="4836" xr:uid="{4062B63D-31FE-46F7-B914-D1F58C822942}"/>
    <cellStyle name="60% - Accent3 3 9" xfId="7007" xr:uid="{AA2531AA-15F7-47A7-9D6F-E1DF6366D1C9}"/>
    <cellStyle name="60% - Accent4 2" xfId="73" xr:uid="{805D17CB-5AE1-4A05-816B-7AA524C5B80E}"/>
    <cellStyle name="60% - Accent4 2 2" xfId="135" xr:uid="{C2424A2D-9417-4377-831C-35A3EEBF6016}"/>
    <cellStyle name="60% - Accent4 2 3" xfId="2400" xr:uid="{EB5E7C3E-35E0-4C02-A99E-395D240CD81A}"/>
    <cellStyle name="60% - Accent4 2 4" xfId="2540" xr:uid="{7240F0BA-B01F-4328-A8E5-6E69EDD119BB}"/>
    <cellStyle name="60% - Accent4 2 5" xfId="2399" xr:uid="{1F9367F6-9C51-4B23-8AA5-687D3D95B92D}"/>
    <cellStyle name="60% - Accent4 3" xfId="196" xr:uid="{7534C75B-D988-4AAC-96B9-D1524CF1A9CF}"/>
    <cellStyle name="60% - Accent4 3 2" xfId="318" xr:uid="{214F6F79-B77B-4C89-BE33-8130F58BA9BC}"/>
    <cellStyle name="60% - Accent4 3 2 2" xfId="576" xr:uid="{8EDBC2DB-A7D5-40D7-9224-6EFBDFCFE33E}"/>
    <cellStyle name="60% - Accent4 3 2 2 2" xfId="1083" xr:uid="{5AA2782A-9603-4A77-BE20-FCD1E4C2E875}"/>
    <cellStyle name="60% - Accent4 3 2 2 2 2" xfId="2151" xr:uid="{11B05DD1-44C4-47CF-B026-9FF0B26418B7}"/>
    <cellStyle name="60% - Accent4 3 2 2 2 2 2" xfId="4559" xr:uid="{F66D94AB-7D39-4362-94A4-2DEE72CC5465}"/>
    <cellStyle name="60% - Accent4 3 2 2 2 2 3" xfId="6771" xr:uid="{C0FCFE28-754D-4F3A-85EB-81D5479A0E12}"/>
    <cellStyle name="60% - Accent4 3 2 2 2 2 4" xfId="8942" xr:uid="{1E9A9468-ABB7-4E24-ACF7-82CA0ECF62D2}"/>
    <cellStyle name="60% - Accent4 3 2 2 2 3" xfId="3492" xr:uid="{DA4016B6-6C02-4BF2-AF93-DB535795F67D}"/>
    <cellStyle name="60% - Accent4 3 2 2 2 4" xfId="5704" xr:uid="{4D49403D-A4B6-463B-8079-1217CE1BD364}"/>
    <cellStyle name="60% - Accent4 3 2 2 2 5" xfId="7875" xr:uid="{3AD0EDE9-0462-43D9-865E-15A71ABA66C9}"/>
    <cellStyle name="60% - Accent4 3 2 2 3" xfId="1646" xr:uid="{765B11C0-93E2-4B3D-9BEF-897D592C8095}"/>
    <cellStyle name="60% - Accent4 3 2 2 3 2" xfId="4054" xr:uid="{4CECFC40-22FC-48DD-88E9-4222636DF104}"/>
    <cellStyle name="60% - Accent4 3 2 2 3 3" xfId="6266" xr:uid="{FD02BB76-7E44-450E-A9A6-CDBADD03538B}"/>
    <cellStyle name="60% - Accent4 3 2 2 3 4" xfId="8437" xr:uid="{B33DFB10-D8BF-4C5E-A0E8-105EE134E1AB}"/>
    <cellStyle name="60% - Accent4 3 2 2 4" xfId="2986" xr:uid="{B38A4E80-D240-4209-A3E2-4FEB7C5D534E}"/>
    <cellStyle name="60% - Accent4 3 2 2 5" xfId="5199" xr:uid="{B0EC6F11-F2B1-44C1-8285-ACAB1DF044E6}"/>
    <cellStyle name="60% - Accent4 3 2 2 6" xfId="7370" xr:uid="{B393FFAE-ADCB-4046-ADAB-3351E05D6CA3}"/>
    <cellStyle name="60% - Accent4 3 2 3" xfId="829" xr:uid="{66DD14DE-DEA1-4B69-8E4C-BFE06741DD7C}"/>
    <cellStyle name="60% - Accent4 3 2 3 2" xfId="1898" xr:uid="{597564E4-E993-41F9-AB05-9A6A49A2D640}"/>
    <cellStyle name="60% - Accent4 3 2 3 2 2" xfId="4306" xr:uid="{12121466-EF2F-46B6-BCF7-6FC5563C3969}"/>
    <cellStyle name="60% - Accent4 3 2 3 2 3" xfId="6518" xr:uid="{DF2A67D7-1F40-4677-A8F7-84FD73E3CB37}"/>
    <cellStyle name="60% - Accent4 3 2 3 2 4" xfId="8689" xr:uid="{478FE6B2-881C-47CC-9745-E02DC012F697}"/>
    <cellStyle name="60% - Accent4 3 2 3 3" xfId="3238" xr:uid="{1EB03123-7507-422C-8C8C-42259BD5BECA}"/>
    <cellStyle name="60% - Accent4 3 2 3 4" xfId="5451" xr:uid="{22723BC1-FE87-4ECC-8D21-DA876E9D1870}"/>
    <cellStyle name="60% - Accent4 3 2 3 5" xfId="7622" xr:uid="{B36718C3-FA37-4D29-AE68-E6BA77BDA06C}"/>
    <cellStyle name="60% - Accent4 3 2 4" xfId="1393" xr:uid="{BA7A8514-E9A2-4A5D-B17B-5EFFCC9A4E84}"/>
    <cellStyle name="60% - Accent4 3 2 4 2" xfId="3801" xr:uid="{CFCA7025-7E9E-472D-8DF3-4E2FDBEFFA10}"/>
    <cellStyle name="60% - Accent4 3 2 4 3" xfId="6013" xr:uid="{211B43C0-CDD7-435F-BF78-7E5D22A7ACC2}"/>
    <cellStyle name="60% - Accent4 3 2 4 4" xfId="8184" xr:uid="{F2796011-6FBD-42BC-9752-EC42ACC3E425}"/>
    <cellStyle name="60% - Accent4 3 2 5" xfId="2734" xr:uid="{96197B49-EB68-484C-8E9D-96643313D5F8}"/>
    <cellStyle name="60% - Accent4 3 2 6" xfId="4948" xr:uid="{4794C8EC-BD67-463C-B5DE-FCE48572FA0F}"/>
    <cellStyle name="60% - Accent4 3 2 7" xfId="7119" xr:uid="{A1C6E935-5338-4C94-B7DD-223880A5A3FE}"/>
    <cellStyle name="60% - Accent4 3 3" xfId="464" xr:uid="{04A53537-3E6F-4B70-B028-1511D018A20B}"/>
    <cellStyle name="60% - Accent4 3 3 2" xfId="971" xr:uid="{88A1089C-82A0-4A07-AF6D-7DC0A3E412CE}"/>
    <cellStyle name="60% - Accent4 3 3 2 2" xfId="2039" xr:uid="{434D4A3B-177E-4002-9F5F-D56C2F3D6A43}"/>
    <cellStyle name="60% - Accent4 3 3 2 2 2" xfId="4447" xr:uid="{D6B87524-D174-48AC-94ED-125DD31AACB4}"/>
    <cellStyle name="60% - Accent4 3 3 2 2 3" xfId="6659" xr:uid="{2CE5F3C9-FCBE-4390-AF42-F4D4C8227130}"/>
    <cellStyle name="60% - Accent4 3 3 2 2 4" xfId="8830" xr:uid="{000A93E4-CF8D-46D7-AB00-6019D4BCDA01}"/>
    <cellStyle name="60% - Accent4 3 3 2 3" xfId="3380" xr:uid="{7FB08CCD-272E-42B9-8E76-09F869A43D2B}"/>
    <cellStyle name="60% - Accent4 3 3 2 4" xfId="5592" xr:uid="{1284E761-D27E-4799-BE4A-4F262FB0E2B7}"/>
    <cellStyle name="60% - Accent4 3 3 2 5" xfId="7763" xr:uid="{44BC9A17-9E90-4177-9A85-4F9800A5EF46}"/>
    <cellStyle name="60% - Accent4 3 3 3" xfId="1534" xr:uid="{6D7BEBB2-3591-4A9F-92D6-29812E9B2E46}"/>
    <cellStyle name="60% - Accent4 3 3 3 2" xfId="3942" xr:uid="{8A3AADF3-1B49-428E-8DF7-59A49DA45FA7}"/>
    <cellStyle name="60% - Accent4 3 3 3 3" xfId="6154" xr:uid="{A4DD8A62-C1CF-4A0D-A0C9-54AA0A1C7653}"/>
    <cellStyle name="60% - Accent4 3 3 3 4" xfId="8325" xr:uid="{3CF05786-14A3-4A3F-BEF3-AF21CEF806B3}"/>
    <cellStyle name="60% - Accent4 3 3 4" xfId="2874" xr:uid="{8AE09D70-4E90-410C-8006-4A39A26EFFAE}"/>
    <cellStyle name="60% - Accent4 3 3 5" xfId="5087" xr:uid="{00A93125-3A72-4B99-A77E-A26DA74E6105}"/>
    <cellStyle name="60% - Accent4 3 3 6" xfId="7258" xr:uid="{26C46151-E1A0-4949-B40F-F28FB0CA5A0A}"/>
    <cellStyle name="60% - Accent4 3 4" xfId="717" xr:uid="{AC03FC58-9A9B-442E-9A2C-DC507F844DA3}"/>
    <cellStyle name="60% - Accent4 3 4 2" xfId="1786" xr:uid="{9D7328E3-C2F4-4B76-AB23-D578D9127535}"/>
    <cellStyle name="60% - Accent4 3 4 2 2" xfId="4194" xr:uid="{D55A4A3F-A29B-4761-91C9-69F05A2CC58A}"/>
    <cellStyle name="60% - Accent4 3 4 2 3" xfId="6406" xr:uid="{25BE75C6-6610-4027-B87A-5333DCE407B5}"/>
    <cellStyle name="60% - Accent4 3 4 2 4" xfId="8577" xr:uid="{EE65B416-49A7-4598-AFA7-1826679D068A}"/>
    <cellStyle name="60% - Accent4 3 4 3" xfId="3126" xr:uid="{24058CD6-5EA5-495C-9284-8E0696513EA5}"/>
    <cellStyle name="60% - Accent4 3 4 4" xfId="5339" xr:uid="{52C577E4-7357-4DBE-9590-701857CD314C}"/>
    <cellStyle name="60% - Accent4 3 4 5" xfId="7510" xr:uid="{83AFF6F2-56DE-4CE3-84EA-34F22FFF5AC4}"/>
    <cellStyle name="60% - Accent4 3 5" xfId="1281" xr:uid="{534A5ABD-E231-496B-887A-FE304A461B6F}"/>
    <cellStyle name="60% - Accent4 3 5 2" xfId="3689" xr:uid="{1867515C-7335-48F5-B768-DFBDD02DEC14}"/>
    <cellStyle name="60% - Accent4 3 5 3" xfId="5901" xr:uid="{510A6F4A-5FF5-4B2A-888A-64541B94FF06}"/>
    <cellStyle name="60% - Accent4 3 5 4" xfId="8072" xr:uid="{BA185295-4A47-4D7D-90B4-3DE7D5DF0426}"/>
    <cellStyle name="60% - Accent4 3 6" xfId="2584" xr:uid="{98B5008F-9774-43E5-B812-22AD140FD16D}"/>
    <cellStyle name="60% - Accent4 3 6 2" xfId="4797" xr:uid="{1AB99F15-CCC3-4ABE-BB6E-8E7ADFBD949B}"/>
    <cellStyle name="60% - Accent4 3 6 3" xfId="6982" xr:uid="{268EFF11-1EEF-4D7A-A67F-5D06ABBAC065}"/>
    <cellStyle name="60% - Accent4 3 6 4" xfId="9153" xr:uid="{1CE2057F-02CB-45EF-A3A9-CBF6F19D09D4}"/>
    <cellStyle name="60% - Accent4 3 7" xfId="2610" xr:uid="{DFB35731-6147-45DC-9E84-EF7A7A57B9AB}"/>
    <cellStyle name="60% - Accent4 3 8" xfId="4837" xr:uid="{249D2C74-2343-4EEA-B4EF-93C6E0E757E5}"/>
    <cellStyle name="60% - Accent4 3 9" xfId="7008" xr:uid="{43BBDB2D-B6C3-42D7-992E-75A3F6E0BC75}"/>
    <cellStyle name="60% - Accent5 2" xfId="74" xr:uid="{5F61F096-625F-4FA5-ABD1-E529D2C6519A}"/>
    <cellStyle name="60% - Accent5 2 2" xfId="136" xr:uid="{2298166F-5D3F-431A-B1EB-49D3B91F204D}"/>
    <cellStyle name="60% - Accent5 2 3" xfId="2402" xr:uid="{65E38D18-236F-4B8F-A28B-E3BD35FA2B78}"/>
    <cellStyle name="60% - Accent5 2 4" xfId="2541" xr:uid="{72DAB6DF-1D56-4473-B5BD-BCC2A09D369F}"/>
    <cellStyle name="60% - Accent5 2 5" xfId="2401" xr:uid="{A00226E2-F4BB-4459-802E-3C428F3F7859}"/>
    <cellStyle name="60% - Accent5 3" xfId="197" xr:uid="{9804BA43-C8F2-4B8C-ABB5-2DD53483C0BE}"/>
    <cellStyle name="60% - Accent5 3 2" xfId="319" xr:uid="{6BB68865-F06B-44E9-A45A-A9DFE9B16FB3}"/>
    <cellStyle name="60% - Accent5 3 2 2" xfId="577" xr:uid="{0B2C7520-0F01-4B7B-B703-514A778078C7}"/>
    <cellStyle name="60% - Accent5 3 2 2 2" xfId="1084" xr:uid="{10ACF330-CEF7-435E-8762-E154BB503CF1}"/>
    <cellStyle name="60% - Accent5 3 2 2 2 2" xfId="2152" xr:uid="{6DAF311C-E4D1-4F1D-82B5-D95B224C3527}"/>
    <cellStyle name="60% - Accent5 3 2 2 2 2 2" xfId="4560" xr:uid="{7D37309F-371E-4427-A749-F77341D0AD8E}"/>
    <cellStyle name="60% - Accent5 3 2 2 2 2 3" xfId="6772" xr:uid="{36F24238-8C92-4549-BDC5-F1EEB3B6BD4D}"/>
    <cellStyle name="60% - Accent5 3 2 2 2 2 4" xfId="8943" xr:uid="{D7E223D4-15EC-4608-B70C-11F4149E85F7}"/>
    <cellStyle name="60% - Accent5 3 2 2 2 3" xfId="3493" xr:uid="{89D10B47-B494-41A8-B23C-90A0C8C476DD}"/>
    <cellStyle name="60% - Accent5 3 2 2 2 4" xfId="5705" xr:uid="{5829B16A-A739-444E-BC52-9FD1015608BC}"/>
    <cellStyle name="60% - Accent5 3 2 2 2 5" xfId="7876" xr:uid="{C30C790E-4644-4E67-A113-F44D4FFFF33A}"/>
    <cellStyle name="60% - Accent5 3 2 2 3" xfId="1647" xr:uid="{50516963-777D-4955-9253-B2352D49BFE9}"/>
    <cellStyle name="60% - Accent5 3 2 2 3 2" xfId="4055" xr:uid="{1ADA78AE-A51A-4972-98C9-47EF59B3985E}"/>
    <cellStyle name="60% - Accent5 3 2 2 3 3" xfId="6267" xr:uid="{D5645B00-4B86-4970-8B87-77DDBDDD5F48}"/>
    <cellStyle name="60% - Accent5 3 2 2 3 4" xfId="8438" xr:uid="{246B2910-4B47-4674-AEDB-AF2195DFEE3F}"/>
    <cellStyle name="60% - Accent5 3 2 2 4" xfId="2987" xr:uid="{1B184BF7-0CE3-4FBE-985F-5690BBA4EC4E}"/>
    <cellStyle name="60% - Accent5 3 2 2 5" xfId="5200" xr:uid="{C60E2456-C11F-437C-B634-71E019F56537}"/>
    <cellStyle name="60% - Accent5 3 2 2 6" xfId="7371" xr:uid="{260232A1-3430-4EE5-B3FE-9E41B204E58A}"/>
    <cellStyle name="60% - Accent5 3 2 3" xfId="830" xr:uid="{FE1190B6-63EA-4919-BC16-A6B9C31DF383}"/>
    <cellStyle name="60% - Accent5 3 2 3 2" xfId="1899" xr:uid="{058E63E3-CBA9-437C-9507-8703FA9433B5}"/>
    <cellStyle name="60% - Accent5 3 2 3 2 2" xfId="4307" xr:uid="{F668A577-2656-43F7-979B-62066F3E3C9D}"/>
    <cellStyle name="60% - Accent5 3 2 3 2 3" xfId="6519" xr:uid="{CE43B907-741E-4DD2-AE79-A1801A9ABBFC}"/>
    <cellStyle name="60% - Accent5 3 2 3 2 4" xfId="8690" xr:uid="{C946BAAA-DD1C-47EC-8821-08634BCEFB3E}"/>
    <cellStyle name="60% - Accent5 3 2 3 3" xfId="3239" xr:uid="{26BDC862-8B6F-466F-A573-F5D997D736E7}"/>
    <cellStyle name="60% - Accent5 3 2 3 4" xfId="5452" xr:uid="{3869E5FC-DEEA-4A3E-919C-299B2D4A49C8}"/>
    <cellStyle name="60% - Accent5 3 2 3 5" xfId="7623" xr:uid="{64642A1C-08AC-4F9C-AD1C-A39D36211FEF}"/>
    <cellStyle name="60% - Accent5 3 2 4" xfId="1394" xr:uid="{A614449D-35F5-43C9-AE40-CB4763A1E9A4}"/>
    <cellStyle name="60% - Accent5 3 2 4 2" xfId="3802" xr:uid="{E240A1E4-5458-4119-9E86-162866E65A9C}"/>
    <cellStyle name="60% - Accent5 3 2 4 3" xfId="6014" xr:uid="{86092B0B-2C4E-4DB4-8A1E-11221D937187}"/>
    <cellStyle name="60% - Accent5 3 2 4 4" xfId="8185" xr:uid="{DD55ABDC-5A19-4658-B619-8B3B87041D35}"/>
    <cellStyle name="60% - Accent5 3 2 5" xfId="2735" xr:uid="{9474F714-DAAA-475C-B8B4-37816E597C49}"/>
    <cellStyle name="60% - Accent5 3 2 6" xfId="4949" xr:uid="{AF16C559-F658-4011-8C68-3E64335E57BB}"/>
    <cellStyle name="60% - Accent5 3 2 7" xfId="7120" xr:uid="{1FD33D66-C40C-49AA-A3B7-9773E199D07B}"/>
    <cellStyle name="60% - Accent5 3 3" xfId="465" xr:uid="{AADD6A16-D5DB-47E4-A6E7-2D13956B10D3}"/>
    <cellStyle name="60% - Accent5 3 3 2" xfId="972" xr:uid="{66A4B5F8-D554-4ED6-8EA8-D45AF1E4B278}"/>
    <cellStyle name="60% - Accent5 3 3 2 2" xfId="2040" xr:uid="{5A9947F1-C3D1-4832-8FC4-14B863FF508D}"/>
    <cellStyle name="60% - Accent5 3 3 2 2 2" xfId="4448" xr:uid="{D38CD28D-AF71-4872-AC59-71EC3CE3FFBF}"/>
    <cellStyle name="60% - Accent5 3 3 2 2 3" xfId="6660" xr:uid="{AB4DE9A2-0CA2-44DA-A8F9-DC3F755A1821}"/>
    <cellStyle name="60% - Accent5 3 3 2 2 4" xfId="8831" xr:uid="{89A720D9-408A-43D3-9A6D-A905233E88CE}"/>
    <cellStyle name="60% - Accent5 3 3 2 3" xfId="3381" xr:uid="{E273717F-9A0B-422B-B687-1BD65AF2D65B}"/>
    <cellStyle name="60% - Accent5 3 3 2 4" xfId="5593" xr:uid="{67D998B4-4E1E-4E47-A728-1F41B9E4866E}"/>
    <cellStyle name="60% - Accent5 3 3 2 5" xfId="7764" xr:uid="{F7A224BC-FA27-497B-AF44-079ACD2BF1F9}"/>
    <cellStyle name="60% - Accent5 3 3 3" xfId="1535" xr:uid="{67108FF2-EB4E-4094-8E39-C8AE4085217F}"/>
    <cellStyle name="60% - Accent5 3 3 3 2" xfId="3943" xr:uid="{D32ED471-D2EF-4065-B347-0281ED540B62}"/>
    <cellStyle name="60% - Accent5 3 3 3 3" xfId="6155" xr:uid="{FDE18C00-22EE-4298-B0A8-252D64044F4E}"/>
    <cellStyle name="60% - Accent5 3 3 3 4" xfId="8326" xr:uid="{BC5CEAC9-CA32-47C6-A33D-22759DC04939}"/>
    <cellStyle name="60% - Accent5 3 3 4" xfId="2875" xr:uid="{7F7E198F-3687-4642-9EEC-A84D1A0D1F2B}"/>
    <cellStyle name="60% - Accent5 3 3 5" xfId="5088" xr:uid="{3FF5D455-7DAB-4705-A8EE-7458314197E2}"/>
    <cellStyle name="60% - Accent5 3 3 6" xfId="7259" xr:uid="{BD20768D-25B2-41C0-A8B8-A820E7DE067C}"/>
    <cellStyle name="60% - Accent5 3 4" xfId="718" xr:uid="{A683DC8B-05F1-448A-AAAE-EBA205B1C471}"/>
    <cellStyle name="60% - Accent5 3 4 2" xfId="1787" xr:uid="{8922862C-5B61-4312-95C8-596104AFE126}"/>
    <cellStyle name="60% - Accent5 3 4 2 2" xfId="4195" xr:uid="{626775E0-05B3-4D2D-969A-A9032B87027E}"/>
    <cellStyle name="60% - Accent5 3 4 2 3" xfId="6407" xr:uid="{3C654DFC-ED7F-429C-B78C-30CB65CA5736}"/>
    <cellStyle name="60% - Accent5 3 4 2 4" xfId="8578" xr:uid="{6B26FFC8-6D7D-420A-8FD3-DA80D5605B78}"/>
    <cellStyle name="60% - Accent5 3 4 3" xfId="3127" xr:uid="{4132B6B2-D282-416A-9225-551FB4A8C10F}"/>
    <cellStyle name="60% - Accent5 3 4 4" xfId="5340" xr:uid="{39409F50-815A-4F5B-950C-DE43AD52FFD0}"/>
    <cellStyle name="60% - Accent5 3 4 5" xfId="7511" xr:uid="{307A582E-F56D-433A-84BE-66D5618FD5BA}"/>
    <cellStyle name="60% - Accent5 3 5" xfId="1282" xr:uid="{18033E4C-E0D3-45E7-A841-3AF6F04ACC9B}"/>
    <cellStyle name="60% - Accent5 3 5 2" xfId="3690" xr:uid="{4F1CDD17-ED97-456B-8DCA-6402EED3C84B}"/>
    <cellStyle name="60% - Accent5 3 5 3" xfId="5902" xr:uid="{C129F5D2-093E-49C9-B376-62C4991D6899}"/>
    <cellStyle name="60% - Accent5 3 5 4" xfId="8073" xr:uid="{A3AB4965-942A-4B9B-AE4F-44CC9AB6557F}"/>
    <cellStyle name="60% - Accent5 3 6" xfId="2585" xr:uid="{0676AC42-BB3A-44FC-925F-06B11DF11D01}"/>
    <cellStyle name="60% - Accent5 3 6 2" xfId="4798" xr:uid="{03862157-9A76-433F-9B1F-4D3C70E3BBC4}"/>
    <cellStyle name="60% - Accent5 3 6 3" xfId="6983" xr:uid="{AEF2E323-F5C9-4323-8671-4BB100BDE989}"/>
    <cellStyle name="60% - Accent5 3 6 4" xfId="9154" xr:uid="{1724C3A7-138E-4676-88C6-0FC740B064AB}"/>
    <cellStyle name="60% - Accent5 3 7" xfId="2611" xr:uid="{C2B177CF-3727-4C4C-ACB0-8644FEE097B2}"/>
    <cellStyle name="60% - Accent5 3 8" xfId="4838" xr:uid="{61D27BC2-7318-4977-B11C-605A290B666E}"/>
    <cellStyle name="60% - Accent5 3 9" xfId="7009" xr:uid="{C3B9D705-268E-4655-9021-AABCF2265BF0}"/>
    <cellStyle name="60% - Accent6 2" xfId="75" xr:uid="{A43CCB16-2E65-4A53-8CAC-475409008B80}"/>
    <cellStyle name="60% - Accent6 2 2" xfId="137" xr:uid="{F5E813F7-6882-426B-89BC-16A1FDD9CCA7}"/>
    <cellStyle name="60% - Accent6 2 3" xfId="2404" xr:uid="{8EB376CA-C45E-4F2E-8819-515824CAFC97}"/>
    <cellStyle name="60% - Accent6 2 4" xfId="2542" xr:uid="{405DB382-391A-417C-990E-ECF57DB854D2}"/>
    <cellStyle name="60% - Accent6 2 5" xfId="2403" xr:uid="{284E152B-289F-45B8-A91F-96725D4C7D6A}"/>
    <cellStyle name="60% - Accent6 3" xfId="198" xr:uid="{91FE157C-6B52-4579-B9FC-9D65D6998DF0}"/>
    <cellStyle name="60% - Accent6 3 2" xfId="320" xr:uid="{9FE9A758-517C-41CB-8CDB-F3DBD973EEEF}"/>
    <cellStyle name="60% - Accent6 3 2 2" xfId="578" xr:uid="{171E84F0-388E-49C8-9904-71BBC6A08CC1}"/>
    <cellStyle name="60% - Accent6 3 2 2 2" xfId="1085" xr:uid="{FB3009C4-1ACC-4853-9676-52E041193252}"/>
    <cellStyle name="60% - Accent6 3 2 2 2 2" xfId="2153" xr:uid="{7C7098E1-FACC-4BAF-99FF-296D84107D46}"/>
    <cellStyle name="60% - Accent6 3 2 2 2 2 2" xfId="4561" xr:uid="{7767C931-32E4-4DFF-B3AE-6D45DBE6B6FA}"/>
    <cellStyle name="60% - Accent6 3 2 2 2 2 3" xfId="6773" xr:uid="{8AD04025-4105-4368-9385-6BC351E97363}"/>
    <cellStyle name="60% - Accent6 3 2 2 2 2 4" xfId="8944" xr:uid="{64D57B3A-3D85-4C08-9463-7F466409A32F}"/>
    <cellStyle name="60% - Accent6 3 2 2 2 3" xfId="3494" xr:uid="{F505095D-70B5-482D-879D-5F29E9275B2E}"/>
    <cellStyle name="60% - Accent6 3 2 2 2 4" xfId="5706" xr:uid="{0A820309-E18F-4367-8B70-DDC01C159C89}"/>
    <cellStyle name="60% - Accent6 3 2 2 2 5" xfId="7877" xr:uid="{580FDD73-67FF-4508-A7D7-2BDA8B66DB7A}"/>
    <cellStyle name="60% - Accent6 3 2 2 3" xfId="1648" xr:uid="{D8577F34-9369-4FCD-B47F-16F0FB1920D0}"/>
    <cellStyle name="60% - Accent6 3 2 2 3 2" xfId="4056" xr:uid="{1D17636D-F0FE-4532-8124-2B6999C76587}"/>
    <cellStyle name="60% - Accent6 3 2 2 3 3" xfId="6268" xr:uid="{1FB4CD2D-A9EB-4910-859A-E28B24BBA76A}"/>
    <cellStyle name="60% - Accent6 3 2 2 3 4" xfId="8439" xr:uid="{8DFF660D-D34E-4C83-9FF8-50A1C5CB26B5}"/>
    <cellStyle name="60% - Accent6 3 2 2 4" xfId="2988" xr:uid="{6C2AA646-F4F1-4259-9EC2-E2285C9A1FCA}"/>
    <cellStyle name="60% - Accent6 3 2 2 5" xfId="5201" xr:uid="{ECB4D4F5-6944-4999-B9BD-50840A63EAD8}"/>
    <cellStyle name="60% - Accent6 3 2 2 6" xfId="7372" xr:uid="{5469F3B2-34CA-4965-91D5-D76E1E8BF69B}"/>
    <cellStyle name="60% - Accent6 3 2 3" xfId="831" xr:uid="{853CBB75-50D2-4168-9B56-AD1A277CBACF}"/>
    <cellStyle name="60% - Accent6 3 2 3 2" xfId="1900" xr:uid="{2C05BA60-4E94-4922-B1DD-34EC919BC911}"/>
    <cellStyle name="60% - Accent6 3 2 3 2 2" xfId="4308" xr:uid="{27FAF257-235D-4C76-819A-46BA17900B67}"/>
    <cellStyle name="60% - Accent6 3 2 3 2 3" xfId="6520" xr:uid="{D1C8F2B4-F347-46A5-A590-F407F6E75433}"/>
    <cellStyle name="60% - Accent6 3 2 3 2 4" xfId="8691" xr:uid="{2962DC7B-5454-4710-A658-67CA15E9633B}"/>
    <cellStyle name="60% - Accent6 3 2 3 3" xfId="3240" xr:uid="{37FE4E51-507F-45B3-B813-DD86EDF1965D}"/>
    <cellStyle name="60% - Accent6 3 2 3 4" xfId="5453" xr:uid="{8A9873D0-9596-4F70-BF1F-9CC98E9662FB}"/>
    <cellStyle name="60% - Accent6 3 2 3 5" xfId="7624" xr:uid="{8B9ABA85-E415-446C-8B42-B70F8EF35FEC}"/>
    <cellStyle name="60% - Accent6 3 2 4" xfId="1395" xr:uid="{E0386939-F7EB-437C-B4F2-B2974B868850}"/>
    <cellStyle name="60% - Accent6 3 2 4 2" xfId="3803" xr:uid="{DFDAAECF-5D5B-44C9-9D0E-9721E66BC8A6}"/>
    <cellStyle name="60% - Accent6 3 2 4 3" xfId="6015" xr:uid="{A4D81E85-963B-48BF-8223-F25A223F939D}"/>
    <cellStyle name="60% - Accent6 3 2 4 4" xfId="8186" xr:uid="{89A8A5A1-E8F9-4552-9A19-50685C1726C0}"/>
    <cellStyle name="60% - Accent6 3 2 5" xfId="2736" xr:uid="{66C10581-35AB-49EA-91C8-F59086F21497}"/>
    <cellStyle name="60% - Accent6 3 2 6" xfId="4950" xr:uid="{A44B9F9F-4245-43C6-AE8E-17AE49AE3B3C}"/>
    <cellStyle name="60% - Accent6 3 2 7" xfId="7121" xr:uid="{56BEEDF4-0724-40D6-83CD-1CBD608C4094}"/>
    <cellStyle name="60% - Accent6 3 3" xfId="466" xr:uid="{34D2B9AC-25FA-4C78-AB0E-222F98A06A7B}"/>
    <cellStyle name="60% - Accent6 3 3 2" xfId="973" xr:uid="{BAF2F6E6-8C51-4CF4-98E3-1108D3260D9E}"/>
    <cellStyle name="60% - Accent6 3 3 2 2" xfId="2041" xr:uid="{31C33ECA-02E8-4E88-8743-B0BBA7F7DC73}"/>
    <cellStyle name="60% - Accent6 3 3 2 2 2" xfId="4449" xr:uid="{B80C762C-5205-488B-9FE0-3816AFE21F90}"/>
    <cellStyle name="60% - Accent6 3 3 2 2 3" xfId="6661" xr:uid="{EED316BC-4656-4910-8F1A-9CF75F68869F}"/>
    <cellStyle name="60% - Accent6 3 3 2 2 4" xfId="8832" xr:uid="{0E74B29E-6781-4EF4-9DF5-CD06F5FD6784}"/>
    <cellStyle name="60% - Accent6 3 3 2 3" xfId="3382" xr:uid="{CC93FDCF-D409-438E-AC42-FC9F6C8E4054}"/>
    <cellStyle name="60% - Accent6 3 3 2 4" xfId="5594" xr:uid="{35C2266D-ACDE-4CED-B928-CCC2154F006E}"/>
    <cellStyle name="60% - Accent6 3 3 2 5" xfId="7765" xr:uid="{C5B626ED-A474-4353-9D53-FDFC5AA219A8}"/>
    <cellStyle name="60% - Accent6 3 3 3" xfId="1536" xr:uid="{428E7DC7-D770-4EA8-BB52-1BF7DB2A0EA2}"/>
    <cellStyle name="60% - Accent6 3 3 3 2" xfId="3944" xr:uid="{732DB4AB-FD02-48D5-AB30-6C3381296742}"/>
    <cellStyle name="60% - Accent6 3 3 3 3" xfId="6156" xr:uid="{ED859089-95DE-4AA7-8DCA-B2DB2C9A3F2F}"/>
    <cellStyle name="60% - Accent6 3 3 3 4" xfId="8327" xr:uid="{34CC17BB-F726-4A70-BA11-F8CEA54A5B35}"/>
    <cellStyle name="60% - Accent6 3 3 4" xfId="2876" xr:uid="{87813EFF-8A20-4AC6-AEDE-3345BF0886D1}"/>
    <cellStyle name="60% - Accent6 3 3 5" xfId="5089" xr:uid="{3A5953AB-6A5C-4A3E-AB41-3FE4225A175F}"/>
    <cellStyle name="60% - Accent6 3 3 6" xfId="7260" xr:uid="{C4D959ED-BB69-43A0-A682-757E7D321414}"/>
    <cellStyle name="60% - Accent6 3 4" xfId="719" xr:uid="{9FBB7E50-ECE8-447F-A4CD-A0C70993EEC9}"/>
    <cellStyle name="60% - Accent6 3 4 2" xfId="1788" xr:uid="{9BE1C96F-3A4B-4C6B-BFDE-32C8878F45BD}"/>
    <cellStyle name="60% - Accent6 3 4 2 2" xfId="4196" xr:uid="{6F9F593B-4843-465C-8EC8-8D7FF2A18735}"/>
    <cellStyle name="60% - Accent6 3 4 2 3" xfId="6408" xr:uid="{66697311-5705-4013-BC77-CE765A24A0DD}"/>
    <cellStyle name="60% - Accent6 3 4 2 4" xfId="8579" xr:uid="{EE641AB2-FC64-40B2-AC82-BC21A1E9C03B}"/>
    <cellStyle name="60% - Accent6 3 4 3" xfId="3128" xr:uid="{309AC5AC-5FF6-4B56-8415-939BF27A6B9F}"/>
    <cellStyle name="60% - Accent6 3 4 4" xfId="5341" xr:uid="{46D54644-E504-4E00-B5F6-2173AE0A3ACB}"/>
    <cellStyle name="60% - Accent6 3 4 5" xfId="7512" xr:uid="{4DCCF678-F9BE-4E46-ABA2-540CA477FDCB}"/>
    <cellStyle name="60% - Accent6 3 5" xfId="1283" xr:uid="{5E6F1347-EC60-4A03-8B02-7389A82CB362}"/>
    <cellStyle name="60% - Accent6 3 5 2" xfId="3691" xr:uid="{46E35A34-7B62-4868-AC80-5F13CB0A127D}"/>
    <cellStyle name="60% - Accent6 3 5 3" xfId="5903" xr:uid="{9FCC00EE-881C-4CDB-AAAA-8E5EC21020D5}"/>
    <cellStyle name="60% - Accent6 3 5 4" xfId="8074" xr:uid="{75321957-749A-40C5-AF5F-56D6579CF7F1}"/>
    <cellStyle name="60% - Accent6 3 6" xfId="2586" xr:uid="{E21E240A-028A-48FD-9823-53FAEF092A10}"/>
    <cellStyle name="60% - Accent6 3 6 2" xfId="4799" xr:uid="{6C7B4BEF-D745-4CBD-A0ED-144586510CDD}"/>
    <cellStyle name="60% - Accent6 3 6 3" xfId="6984" xr:uid="{35A35518-5272-4885-8CA9-2C6595DA86B7}"/>
    <cellStyle name="60% - Accent6 3 6 4" xfId="9155" xr:uid="{89DEB34D-0EE2-4A73-BBD0-7979FE86C324}"/>
    <cellStyle name="60% - Accent6 3 7" xfId="2612" xr:uid="{14065896-6215-43D6-A1C2-B9AC793A2A02}"/>
    <cellStyle name="60% - Accent6 3 8" xfId="4839" xr:uid="{E2AC3BB9-402E-4113-8634-E3EF95697BEF}"/>
    <cellStyle name="60% - Accent6 3 9" xfId="7010" xr:uid="{E922CD0E-B1B8-4D4A-A21F-3150B13BA410}"/>
    <cellStyle name="60% – rõhk1 2" xfId="9175" xr:uid="{4A5B29EB-E4E1-40D5-8239-C5728F941D8F}"/>
    <cellStyle name="60% – rõhk1 3" xfId="2405" xr:uid="{C5D3597E-76DF-47F0-B38A-5FCDFDC7AB54}"/>
    <cellStyle name="60% – rõhk1 4" xfId="25" xr:uid="{24DF6B93-FD6C-43A4-8F5B-D61C541E35FE}"/>
    <cellStyle name="60% – rõhk2 2" xfId="9176" xr:uid="{A17C3F55-3B29-4D15-A134-8D7C85EBFB4E}"/>
    <cellStyle name="60% – rõhk2 3" xfId="2406" xr:uid="{A7C9C007-A4CB-4563-B1A5-93B362CDFD41}"/>
    <cellStyle name="60% – rõhk2 4" xfId="26" xr:uid="{7EE0FC99-A035-4988-9A6C-7F766A10077B}"/>
    <cellStyle name="60% – rõhk3 2" xfId="9177" xr:uid="{55E8E061-FF4E-4FC0-9A47-ADB22FE847E9}"/>
    <cellStyle name="60% – rõhk3 3" xfId="2407" xr:uid="{891B88A6-BB6F-457E-8323-910A5AE5F09C}"/>
    <cellStyle name="60% – rõhk3 4" xfId="27" xr:uid="{00AE484B-49C8-400E-801B-7BA1D053E76D}"/>
    <cellStyle name="60% – rõhk4 2" xfId="9178" xr:uid="{9A53C374-D5D5-4815-9C45-93E4F03BD6F6}"/>
    <cellStyle name="60% – rõhk4 3" xfId="2408" xr:uid="{1A119F0C-02D2-4C37-B010-3CC7DBD42F2E}"/>
    <cellStyle name="60% – rõhk4 4" xfId="28" xr:uid="{58E6C66D-86FA-42FC-AB51-9C077042CE24}"/>
    <cellStyle name="60% – rõhk5 2" xfId="9179" xr:uid="{E57ADF5F-404A-409D-940E-5BA2C8768A0C}"/>
    <cellStyle name="60% – rõhk5 3" xfId="2409" xr:uid="{B725A5B7-8833-482E-925D-A8221BBA0F2A}"/>
    <cellStyle name="60% – rõhk5 4" xfId="29" xr:uid="{DA08834A-E67B-4DBD-B8AA-B80FBE4CB8C4}"/>
    <cellStyle name="60% – rõhk6 2" xfId="9180" xr:uid="{0F5B123C-5DF3-485E-91E2-05B3BEBF70BB}"/>
    <cellStyle name="60% – rõhk6 3" xfId="2410" xr:uid="{6953F89E-152E-408C-B210-203535039D26}"/>
    <cellStyle name="60% – rõhk6 4" xfId="30" xr:uid="{580B46AA-972B-40B8-A915-EE3F38B2E267}"/>
    <cellStyle name="Accent" xfId="76" xr:uid="{4AD27FD7-4B3D-41B6-B83F-4138CD9C65C8}"/>
    <cellStyle name="Accent 1" xfId="77" xr:uid="{1C3B835A-4B9B-4ED4-836E-9136918A2ABF}"/>
    <cellStyle name="Accent 1 2" xfId="139" xr:uid="{5ECC2429-F850-423A-9B08-3FE84CE3CAF0}"/>
    <cellStyle name="Accent 1 3" xfId="2413" xr:uid="{8A7382CD-7DA1-403C-A1FC-B5E806A1849F}"/>
    <cellStyle name="Accent 1 4" xfId="2412" xr:uid="{FA6D34E9-B86E-426A-A605-CE9500E1A1BE}"/>
    <cellStyle name="Accent 2" xfId="78" xr:uid="{DA84A498-240F-434A-9A31-0D5F2065CBA6}"/>
    <cellStyle name="Accent 2 2" xfId="140" xr:uid="{57F87352-6AE3-4D65-BD73-24F3EDE9B45A}"/>
    <cellStyle name="Accent 2 3" xfId="2415" xr:uid="{5E48E648-DEE5-485D-9A73-F86DE53500E0}"/>
    <cellStyle name="Accent 2 4" xfId="2414" xr:uid="{67BD38D8-D0B0-4008-BE58-3118A1C4103D}"/>
    <cellStyle name="Accent 3" xfId="79" xr:uid="{8DC5CE59-17AC-4486-AED9-573F97EF9327}"/>
    <cellStyle name="Accent 3 2" xfId="141" xr:uid="{7D4852E2-83CB-42D9-B1EF-39F2E8E961DC}"/>
    <cellStyle name="Accent 3 3" xfId="2417" xr:uid="{0F115FF1-8AB4-4939-82A7-0C371E6A8F5B}"/>
    <cellStyle name="Accent 3 4" xfId="2416" xr:uid="{D0F0CD2E-2315-4EAC-91F3-60872B7C308B}"/>
    <cellStyle name="Accent 4" xfId="138" xr:uid="{CF8F2A3D-8EF8-4E7A-A16E-1D101694E318}"/>
    <cellStyle name="Accent 5" xfId="2418" xr:uid="{4D53EBD8-918D-4AB8-8285-BF340C41F65B}"/>
    <cellStyle name="Accent 6" xfId="2411" xr:uid="{8FE4C97A-0BC0-4B9F-9F23-E3601185EC20}"/>
    <cellStyle name="Accent1 2" xfId="80" xr:uid="{0EAD1B30-22C0-469A-AD56-CA9E13458F36}"/>
    <cellStyle name="Accent1 2 2" xfId="142" xr:uid="{5CF956D0-E59E-48A1-8639-2AED99C2F79E}"/>
    <cellStyle name="Accent1 2 3" xfId="2420" xr:uid="{65B5F6FF-614F-4A43-9262-E80B799A25F5}"/>
    <cellStyle name="Accent1 2 4" xfId="2543" xr:uid="{B3110948-723B-45F4-A1FD-52EB63032D0C}"/>
    <cellStyle name="Accent1 2 5" xfId="2419" xr:uid="{74178702-10F6-478E-8AD4-B5A9BDF7BD85}"/>
    <cellStyle name="Accent2 2" xfId="81" xr:uid="{3036DAE5-D24D-4C1F-9ADD-89D8EB0731BB}"/>
    <cellStyle name="Accent2 2 2" xfId="143" xr:uid="{41E41629-8C01-4CC7-8ACE-89CC86D70EFB}"/>
    <cellStyle name="Accent2 2 3" xfId="2422" xr:uid="{460174D8-32F8-42ED-A801-D717F465E872}"/>
    <cellStyle name="Accent2 2 4" xfId="2544" xr:uid="{9CE13684-413B-4ADA-A3DB-42FD1E27D4C1}"/>
    <cellStyle name="Accent2 2 5" xfId="2421" xr:uid="{00C4C557-9971-4116-9CC9-373AB8096ABB}"/>
    <cellStyle name="Accent3 2" xfId="82" xr:uid="{1BB80CB9-50DD-4517-9061-52DB4A48375A}"/>
    <cellStyle name="Accent3 2 2" xfId="144" xr:uid="{5F10EB20-86F1-498C-BEE3-CD394954005B}"/>
    <cellStyle name="Accent3 2 3" xfId="2424" xr:uid="{2E1C7E1A-0904-44C5-8F40-ED994862BB9E}"/>
    <cellStyle name="Accent3 2 4" xfId="2545" xr:uid="{2B492CC5-A758-4DCA-9878-56E6F4E609B3}"/>
    <cellStyle name="Accent3 2 5" xfId="2423" xr:uid="{59682479-32D5-4586-98CB-A7D8DF4C0BA3}"/>
    <cellStyle name="Accent4 2" xfId="83" xr:uid="{CF2BBAC6-0CF6-41A3-9582-00D585B3D731}"/>
    <cellStyle name="Accent4 2 2" xfId="145" xr:uid="{A7624BCF-F377-4922-AE59-CDD5E4137DC3}"/>
    <cellStyle name="Accent4 2 3" xfId="2426" xr:uid="{E4E0E030-2F42-4E7C-BBAD-C8F09CBB6DFD}"/>
    <cellStyle name="Accent4 2 4" xfId="2546" xr:uid="{4EEA824A-486D-4579-9DDF-A5FF753FBA74}"/>
    <cellStyle name="Accent4 2 5" xfId="2425" xr:uid="{618118FD-F5EF-4E86-8462-7F3861884D4F}"/>
    <cellStyle name="Accent5 2" xfId="84" xr:uid="{22D44AE0-8733-48A9-A7D5-BFA29E12F1D0}"/>
    <cellStyle name="Accent5 2 2" xfId="146" xr:uid="{1CDF3849-8506-47E9-98A3-B9DCA44F95BA}"/>
    <cellStyle name="Accent5 2 3" xfId="2428" xr:uid="{AE7B8C91-ACB7-4727-8C25-A15F1BABEA6A}"/>
    <cellStyle name="Accent5 2 4" xfId="2547" xr:uid="{9E848916-D390-45D1-BEC5-BFA144887FE2}"/>
    <cellStyle name="Accent5 2 5" xfId="2427" xr:uid="{8D3DF513-2842-4D7C-8DB7-4EA5FC00DA59}"/>
    <cellStyle name="Accent6 2" xfId="85" xr:uid="{FB0FBD8E-B46E-48D0-8F80-B044DD271B27}"/>
    <cellStyle name="Accent6 2 2" xfId="147" xr:uid="{C5D421C8-4C74-4B48-B459-28FA133B4E29}"/>
    <cellStyle name="Accent6 2 3" xfId="2430" xr:uid="{B0165135-6D5D-42C4-B9D5-48FF28F73962}"/>
    <cellStyle name="Accent6 2 4" xfId="2548" xr:uid="{3E5A0D31-60B9-4F9F-AC86-9FA9CE143D30}"/>
    <cellStyle name="Accent6 2 5" xfId="2429" xr:uid="{A2C6FDA1-10A4-4521-BFFE-3675A2297960}"/>
    <cellStyle name="Arvutus" xfId="8" builtinId="22" customBuiltin="1"/>
    <cellStyle name="Arvutus 2" xfId="9181" xr:uid="{616D6190-3203-4585-8786-214C60708FD6}"/>
    <cellStyle name="Arvutus 3" xfId="48" xr:uid="{82F74A0E-9519-4BAF-A77E-E07044683655}"/>
    <cellStyle name="Bad 2" xfId="86" xr:uid="{7CB50472-9584-4C39-AB55-055A5D8D34A8}"/>
    <cellStyle name="Bad 2 2" xfId="148" xr:uid="{36082F22-D610-4C8D-9C0B-AC39DDFBFEEE}"/>
    <cellStyle name="Bad 2 3" xfId="2432" xr:uid="{ADED6E01-28A7-40DF-9433-B3C5B42397D3}"/>
    <cellStyle name="Bad 2 4" xfId="2549" xr:uid="{2AF55A3A-91D9-4BB1-88D0-B4FCDADC42B7}"/>
    <cellStyle name="Bad 2 5" xfId="2431" xr:uid="{6872B25E-F8F6-434B-8E22-6DFEABAB8D0A}"/>
    <cellStyle name="Bad 3" xfId="87" xr:uid="{1C5D5524-86A5-4935-A89B-754238F1F2CD}"/>
    <cellStyle name="Bad 3 2" xfId="149" xr:uid="{D1F788F4-1F75-4BBB-895E-C1DA8856038C}"/>
    <cellStyle name="Bad 3 3" xfId="2434" xr:uid="{7CA70924-BF2A-4C1E-86DF-AEC8183C9538}"/>
    <cellStyle name="Bad 3 4" xfId="2433" xr:uid="{4C4D1A24-F8C1-441E-9C5F-4743637B7D3F}"/>
    <cellStyle name="Bad 4" xfId="53" xr:uid="{7A0F12C8-85A3-4BDA-82B6-DA347E43B859}"/>
    <cellStyle name="Calculation 2" xfId="88" xr:uid="{61991E1E-A027-42B2-86AF-8930E5949F0A}"/>
    <cellStyle name="Calculation 2 2" xfId="150" xr:uid="{6AF540F4-38FC-4511-BEEF-719520E22974}"/>
    <cellStyle name="Calculation 2 3" xfId="2436" xr:uid="{8FEB9A58-A505-4EDB-B570-20CDDC124C8B}"/>
    <cellStyle name="Calculation 2 4" xfId="2550" xr:uid="{B76056D7-901C-4037-BCEC-4425B8E6AC8B}"/>
    <cellStyle name="Calculation 2 5" xfId="2435" xr:uid="{C9C72221-ED66-470C-B2E4-F18C5D28556B}"/>
    <cellStyle name="Check Cell 2" xfId="89" xr:uid="{8C453CB4-D35F-4C70-832F-567BD1D4A255}"/>
    <cellStyle name="Check Cell 2 2" xfId="151" xr:uid="{79482F8E-5E48-4B57-9138-925CF3EDF38E}"/>
    <cellStyle name="Check Cell 2 3" xfId="2438" xr:uid="{3C1B3F22-E840-4C2D-B3FB-7AE89C17FE86}"/>
    <cellStyle name="Check Cell 2 4" xfId="2551" xr:uid="{900A25BF-E566-48D2-8B81-7EB41FE4873E}"/>
    <cellStyle name="Check Cell 2 5" xfId="2437" xr:uid="{835D2E6D-1035-4B40-8263-341F4495E5BA}"/>
    <cellStyle name="Error" xfId="90" xr:uid="{FB827B7C-4830-4D61-8528-A833CAF2F2D8}"/>
    <cellStyle name="Error 2" xfId="152" xr:uid="{8068FCD4-AAC8-42A1-806F-B171D1342931}"/>
    <cellStyle name="Error 3" xfId="2440" xr:uid="{6A92DA9D-8614-4067-8842-5ADA36545B4A}"/>
    <cellStyle name="Error 4" xfId="2439" xr:uid="{0D5167C7-539B-4CBA-9F3D-1CD54B352586}"/>
    <cellStyle name="Excel Built-in Hyperlink" xfId="153" xr:uid="{97798FB1-713E-4417-98D2-30F9A3FFF2B5}"/>
    <cellStyle name="Excel Built-in Normal" xfId="57" xr:uid="{034C2D65-668F-4909-829B-BF98AA2949C0}"/>
    <cellStyle name="Excel Built-in Normal 2" xfId="2442" xr:uid="{7645ED75-4362-4DF6-819A-A9E90997F7F7}"/>
    <cellStyle name="Excel Built-in Normal 3" xfId="2441" xr:uid="{9D2F5A0B-DBDB-4F01-931E-6A38C3B01330}"/>
    <cellStyle name="Explanatory Text 2" xfId="91" xr:uid="{83FC8298-8D8F-4963-87F6-A8015283ECF4}"/>
    <cellStyle name="Explanatory Text 2 2" xfId="154" xr:uid="{981A822E-5B11-4CC6-BA95-0D495C267101}"/>
    <cellStyle name="Explanatory Text 2 3" xfId="2444" xr:uid="{4114ACB4-3CA3-49E3-8E46-603A1EE21865}"/>
    <cellStyle name="Explanatory Text 2 4" xfId="2552" xr:uid="{3E9C0D1F-9CF5-4C32-A7B3-EC71F84E1370}"/>
    <cellStyle name="Explanatory Text 2 5" xfId="2443" xr:uid="{C2797AAC-5160-4336-A88B-5808D8BFDBE0}"/>
    <cellStyle name="Footnote" xfId="92" xr:uid="{3CB25F32-C94C-4CB4-9964-031613FA899A}"/>
    <cellStyle name="Footnote 2" xfId="155" xr:uid="{AB7D9256-E201-4F20-841C-1541A78B39D1}"/>
    <cellStyle name="Footnote 3" xfId="2446" xr:uid="{1654065A-9608-4C43-A1F6-9C6F49E6F6B5}"/>
    <cellStyle name="Footnote 4" xfId="2445" xr:uid="{1FF93005-AB2D-42AE-A087-7EDB1E463F25}"/>
    <cellStyle name="Good 2" xfId="93" xr:uid="{3E5A7CBF-DF27-4B89-87FF-4B59E4088ABE}"/>
    <cellStyle name="Good 2 2" xfId="156" xr:uid="{0699A193-2954-490D-9214-06975E397525}"/>
    <cellStyle name="Good 2 3" xfId="2448" xr:uid="{3DB12F7E-7D1F-480C-8E47-13C8140BD17A}"/>
    <cellStyle name="Good 2 4" xfId="2553" xr:uid="{59FD7ED3-F398-499F-85C3-D3391658B003}"/>
    <cellStyle name="Good 2 5" xfId="2447" xr:uid="{8ED3F472-5B34-40A1-9C15-92E914E38354}"/>
    <cellStyle name="Good 3" xfId="94" xr:uid="{F36A2ED0-3A30-4717-8CAB-1AB17E34CE2E}"/>
    <cellStyle name="Good 3 2" xfId="157" xr:uid="{F0A99C68-2AE0-414C-A397-833643F062D3}"/>
    <cellStyle name="Good 3 3" xfId="2450" xr:uid="{50A19F51-6261-4D34-A4E5-35618EA7D414}"/>
    <cellStyle name="Good 3 4" xfId="2449" xr:uid="{113E029B-1EA3-41D6-A2E2-7FD545103DFB}"/>
    <cellStyle name="Good 4" xfId="52" xr:uid="{4D255B27-3B81-44D6-AF33-CE33A03DDA92}"/>
    <cellStyle name="Halb 2" xfId="9182" xr:uid="{D4D4C081-ED0E-4387-A113-7801D7D432F3}"/>
    <cellStyle name="Halb 3" xfId="2451" xr:uid="{E0852D84-EC85-435F-8810-EA7280166410}"/>
    <cellStyle name="Halb 4" xfId="31" xr:uid="{2CADFBBC-82F1-4D50-83DC-667D0E70BB5B}"/>
    <cellStyle name="Hea 2" xfId="9183" xr:uid="{E90895F0-B745-4256-B6ED-57E9D3C4D86B}"/>
    <cellStyle name="Hea 3" xfId="2452" xr:uid="{9484BDEB-EC8A-49AD-9B08-10DF44762DFF}"/>
    <cellStyle name="Hea 4" xfId="32" xr:uid="{0324CAA1-05AA-41D8-BB4D-1488868744AC}"/>
    <cellStyle name="Heading" xfId="158" xr:uid="{E7F1482E-A169-47F0-82FD-A3FCFF428991}"/>
    <cellStyle name="Heading 1 2" xfId="96" xr:uid="{64993F9F-E930-451D-9DB6-DD1061267A02}"/>
    <cellStyle name="Heading 1 2 2" xfId="159" xr:uid="{045A87B1-1A4E-4584-A4E4-BE0447D90E41}"/>
    <cellStyle name="Heading 1 2 3" xfId="2455" xr:uid="{CF475295-7928-413F-A03B-D7332E433FBA}"/>
    <cellStyle name="Heading 1 2 4" xfId="2555" xr:uid="{E37B9BE5-4ECE-417D-B637-879ACD481422}"/>
    <cellStyle name="Heading 1 2 5" xfId="2454" xr:uid="{1F56DA73-969D-494F-BEA5-A0B69D754634}"/>
    <cellStyle name="Heading 1 3" xfId="97" xr:uid="{C6BAFDEB-A36A-416E-8FC1-21DC055BD641}"/>
    <cellStyle name="Heading 1 3 2" xfId="160" xr:uid="{24D1373C-7405-4693-952A-D4740E034A28}"/>
    <cellStyle name="Heading 1 3 3" xfId="2457" xr:uid="{87EC8540-3422-4935-A796-DE048B438C57}"/>
    <cellStyle name="Heading 1 3 4" xfId="2456" xr:uid="{E59F6962-11FC-4512-97BB-D943CF4A8E6C}"/>
    <cellStyle name="Heading 1 4" xfId="95" xr:uid="{CFAE669F-4320-4D43-89A8-1B6032C932AC}"/>
    <cellStyle name="Heading 1 5" xfId="119" xr:uid="{4A5C36F6-6013-418B-A076-C923EABA534F}"/>
    <cellStyle name="Heading 2 2" xfId="98" xr:uid="{965002C8-B884-455B-BEDD-F000D16E5D37}"/>
    <cellStyle name="Heading 2 2 2" xfId="161" xr:uid="{301732A1-A2BB-430C-A750-4641A8057AAB}"/>
    <cellStyle name="Heading 2 2 3" xfId="2459" xr:uid="{5368C7B6-0C44-4671-9EBC-D90880A87CBC}"/>
    <cellStyle name="Heading 2 2 4" xfId="2556" xr:uid="{AC129F37-2E5E-4377-8724-6AC71A96EA21}"/>
    <cellStyle name="Heading 2 2 5" xfId="2458" xr:uid="{41A14286-BC04-467D-A275-4C05FACF050E}"/>
    <cellStyle name="Heading 2 3" xfId="99" xr:uid="{E07B7397-57D3-4BA9-A415-667D5548CB00}"/>
    <cellStyle name="Heading 2 3 2" xfId="162" xr:uid="{E0CF40A3-3B62-4271-8C55-E77B647FF8E7}"/>
    <cellStyle name="Heading 2 3 3" xfId="2461" xr:uid="{8941AD6A-FE8C-471C-A25B-92A96CB7508C}"/>
    <cellStyle name="Heading 2 3 4" xfId="2460" xr:uid="{55BF076D-854F-44A7-8453-E3B9AEE29232}"/>
    <cellStyle name="Heading 3 2" xfId="100" xr:uid="{048EA554-1F95-4E38-B3BC-2B775114662F}"/>
    <cellStyle name="Heading 3 2 2" xfId="163" xr:uid="{614946E8-FD63-4C8C-899D-CA90011B76B6}"/>
    <cellStyle name="Heading 3 2 3" xfId="2463" xr:uid="{FA912C9B-3B85-4568-B833-60A404B8801E}"/>
    <cellStyle name="Heading 3 2 4" xfId="2557" xr:uid="{5D58D6CF-3374-4172-97CC-365320608F2E}"/>
    <cellStyle name="Heading 3 2 5" xfId="2462" xr:uid="{EC10E459-0AFF-4454-9BA9-EC564A13FFC7}"/>
    <cellStyle name="Heading 4 2" xfId="101" xr:uid="{2F7023DD-0547-4831-95E0-FD7A48BC31CD}"/>
    <cellStyle name="Heading 4 2 2" xfId="164" xr:uid="{3194779C-48AC-4BE6-B6DA-A3918648BCBC}"/>
    <cellStyle name="Heading 4 2 3" xfId="2465" xr:uid="{3045662B-3038-423C-9C4C-1DDE0D994F20}"/>
    <cellStyle name="Heading 4 2 4" xfId="2558" xr:uid="{E1E141FB-23B3-4674-B75D-50049A313895}"/>
    <cellStyle name="Heading 4 2 5" xfId="2464" xr:uid="{61429A6B-3CF9-45AE-AC74-5AB8FAB3DC6C}"/>
    <cellStyle name="Heading 5" xfId="2466" xr:uid="{77E1BDC9-96F2-47D2-B2EC-CEF7BE8ECA88}"/>
    <cellStyle name="Heading 6" xfId="2554" xr:uid="{37CD5004-A561-4622-9BD7-3A65ADD15FB5}"/>
    <cellStyle name="Heading 7" xfId="2453" xr:uid="{84741A82-906A-4ECB-8374-86AFBAB733EA}"/>
    <cellStyle name="Heading1" xfId="165" xr:uid="{4F88A320-44AD-458C-BE77-843754D383AE}"/>
    <cellStyle name="Heading1 2" xfId="2559" xr:uid="{435B05F2-C40A-4694-9BDE-D90D07120EF0}"/>
    <cellStyle name="Hoiatuse tekst 2" xfId="33" xr:uid="{64B943D6-208A-477C-A8A3-F84FF317F848}"/>
    <cellStyle name="Hoiatustekst" xfId="2467" xr:uid="{00FDCC19-4E8D-4420-BD33-7C2B1DAD7567}"/>
    <cellStyle name="Hyperlink 2" xfId="102" xr:uid="{AD56FFB8-7FAE-4ADA-9CB2-56151CA55701}"/>
    <cellStyle name="Hyperlink 2 2" xfId="166" xr:uid="{D188C308-65BB-4D23-8B1C-AD8C0105BAA5}"/>
    <cellStyle name="Hyperlink 3" xfId="56" xr:uid="{B61A017C-CD53-4599-845F-C90682990C83}"/>
    <cellStyle name="Hyperlink 3 2" xfId="103" xr:uid="{E31835F3-8440-434F-B2EC-F87F4E0C1176}"/>
    <cellStyle name="Hyperlink 3 3" xfId="167" xr:uid="{C4E5F7B8-B21B-4973-89B7-71BB6D1B8D65}"/>
    <cellStyle name="Hyperlink 4" xfId="186" xr:uid="{E28A04FC-672D-4D69-AC33-F739A06376BC}"/>
    <cellStyle name="Input 2" xfId="104" xr:uid="{B32ABF01-6821-48EE-85A4-1099E1DEB93A}"/>
    <cellStyle name="Input 2 2" xfId="168" xr:uid="{3180B641-C235-43FF-A23C-B7178E303C4C}"/>
    <cellStyle name="Input 2 3" xfId="2469" xr:uid="{488CF647-9D25-4B1F-BA90-0D6D6A9FC248}"/>
    <cellStyle name="Input 2 4" xfId="2560" xr:uid="{D2AF8E33-27B6-4C19-9511-0C601FDC0F45}"/>
    <cellStyle name="Input 2 5" xfId="2468" xr:uid="{9F1AF54C-4D49-4987-A108-17532AE26CE6}"/>
    <cellStyle name="Kokku" xfId="11" builtinId="25" customBuiltin="1"/>
    <cellStyle name="Kokku 2" xfId="9184" xr:uid="{2C9DA5F7-BBFC-4178-8EE5-453B04BB9CC0}"/>
    <cellStyle name="Kokku 3" xfId="50" xr:uid="{045863A1-27D0-4D8C-B44E-9809B4253AD2}"/>
    <cellStyle name="Koma 2" xfId="205" xr:uid="{D6BC0E6F-8AC4-4207-8BB6-AAFDDB0A5590}"/>
    <cellStyle name="Koma 3" xfId="208" xr:uid="{4A5E510D-31E6-43ED-94E0-F0074A255267}"/>
    <cellStyle name="Kontrolli lahtrit" xfId="10" builtinId="23" customBuiltin="1"/>
    <cellStyle name="Kontrolli lahtrit 2" xfId="9185" xr:uid="{277E5A7B-55E5-4682-B4D6-58054537B460}"/>
    <cellStyle name="Kontrolli lahtrit 3" xfId="2470" xr:uid="{6482E317-700A-426E-A663-D5139C7718BB}"/>
    <cellStyle name="Lingitud lahter" xfId="9" builtinId="24" customBuiltin="1"/>
    <cellStyle name="Lingitud lahter 2" xfId="9186" xr:uid="{C0EB8C8C-9253-468E-97BE-CFD2E5043BED}"/>
    <cellStyle name="Lingitud lahter 3" xfId="49" xr:uid="{18805505-0150-4ABA-ACE6-2C20B4C6C701}"/>
    <cellStyle name="Linked Cell 2" xfId="105" xr:uid="{5CD141A2-239D-43A8-85DE-752EC8685FE0}"/>
    <cellStyle name="Linked Cell 2 2" xfId="169" xr:uid="{B3109B42-5026-4910-A38B-071E62AF9A9F}"/>
    <cellStyle name="Linked Cell 2 3" xfId="2472" xr:uid="{E6B41F7F-FCD2-4240-90DF-FD3B56933775}"/>
    <cellStyle name="Linked Cell 2 4" xfId="2561" xr:uid="{B72BDE13-FAAE-49C1-8243-BEFDA8D5EB4F}"/>
    <cellStyle name="Linked Cell 2 5" xfId="2471" xr:uid="{4E2A7217-5154-47B1-B3A5-6EC09B2811AF}"/>
    <cellStyle name="Märkus 2" xfId="9187" xr:uid="{04CC35ED-F654-4E96-8367-1E649FCAA9AD}"/>
    <cellStyle name="Märkus 3" xfId="2473" xr:uid="{620F39A9-A3E2-4AA9-A3B2-EDE38443ABCD}"/>
    <cellStyle name="Märkus 4" xfId="34" xr:uid="{BD3C22C4-1636-4E8C-AD31-E0B9BD2593E5}"/>
    <cellStyle name="Neutraalne 2" xfId="9188" xr:uid="{D770DB9D-D573-4149-B16E-DE17D4CB2FD3}"/>
    <cellStyle name="Neutraalne 3" xfId="212" xr:uid="{5D702176-7E15-4AE0-A417-974839576191}"/>
    <cellStyle name="Neutraalne 4" xfId="35" xr:uid="{E39AEC81-605D-4DFE-B52E-8DC0212DFBE1}"/>
    <cellStyle name="Neutral 2" xfId="106" xr:uid="{D1D32C7E-C290-42A5-84A7-1FE174ADBEA9}"/>
    <cellStyle name="Neutral 2 2" xfId="170" xr:uid="{445D1F53-0C57-4039-B75C-75FDD076C7E2}"/>
    <cellStyle name="Neutral 2 3" xfId="2475" xr:uid="{EA14DEA2-FA42-49E0-957F-06873331E744}"/>
    <cellStyle name="Neutral 2 4" xfId="2562" xr:uid="{2632F426-BB98-46BA-B33A-52B73C59328D}"/>
    <cellStyle name="Neutral 2 5" xfId="2474" xr:uid="{57618051-5917-4FC4-A48E-DF486BF6B37F}"/>
    <cellStyle name="Neutral 3" xfId="107" xr:uid="{3DB07094-0FC9-49D9-93AB-14B8B98F5247}"/>
    <cellStyle name="Neutral 3 2" xfId="171" xr:uid="{CB2A6525-0BE7-4897-B32F-749B58D4E5EE}"/>
    <cellStyle name="Neutral 3 3" xfId="2477" xr:uid="{42801CAB-6C3A-4D3E-99BD-2338B5603C09}"/>
    <cellStyle name="Neutral 3 4" xfId="2476" xr:uid="{4262AAE8-82C7-49FF-9EA2-E9F7E914DEFD}"/>
    <cellStyle name="Neutral 4" xfId="54" xr:uid="{A5F6CA3B-44F5-480C-B86F-785C862C40CE}"/>
    <cellStyle name="Neutral 5" xfId="191" xr:uid="{2D4AA2FC-E620-42BF-8E95-5E0AF102A043}"/>
    <cellStyle name="Normaallaad" xfId="0" builtinId="0"/>
    <cellStyle name="Normaallaad 2" xfId="187" xr:uid="{F2C18664-FFE8-48AE-86DF-186EFE15FEE7}"/>
    <cellStyle name="Normaallaad 3" xfId="207" xr:uid="{4AFE1E03-D523-4678-91DE-6FF5A711A3E9}"/>
    <cellStyle name="Normaallaad 4" xfId="9161" xr:uid="{857CB34F-27CC-4E10-8FB7-6F95CA0A0668}"/>
    <cellStyle name="Normaallaad 5" xfId="9162" xr:uid="{69B43511-4C2B-492C-9E50-50AF1E8C5306}"/>
    <cellStyle name="Normaallaad 6" xfId="45" xr:uid="{72859D8F-79FD-41C0-9E87-38654EAD4586}"/>
    <cellStyle name="Normaallaad 7" xfId="12" xr:uid="{2B5D05C4-C12E-4181-A151-37D376A36130}"/>
    <cellStyle name="Normal 10" xfId="200" xr:uid="{D09D321E-7EC3-4722-8C09-86F94935B710}"/>
    <cellStyle name="Normal 10 2" xfId="322" xr:uid="{16CD109A-E4A7-4689-B406-C76CE3A064E1}"/>
    <cellStyle name="Normal 10 2 2" xfId="579" xr:uid="{9939BF20-79AC-4606-BB72-E5BCFB0E0266}"/>
    <cellStyle name="Normal 10 2 2 2" xfId="1086" xr:uid="{9FDE2247-F449-4117-99C2-D338693E2865}"/>
    <cellStyle name="Normal 10 2 2 2 2" xfId="2154" xr:uid="{956BCACB-17B6-4DFC-98B9-48568D37A649}"/>
    <cellStyle name="Normal 10 2 2 2 2 2" xfId="4562" xr:uid="{140BC92B-18C5-4FC2-BC16-5831CF2FA65E}"/>
    <cellStyle name="Normal 10 2 2 2 2 3" xfId="6774" xr:uid="{BAAED4BC-59C0-4AD9-9AFD-E26B55C21C36}"/>
    <cellStyle name="Normal 10 2 2 2 2 4" xfId="8945" xr:uid="{DC5C467F-81F7-47D3-9146-DBAD557B7CC4}"/>
    <cellStyle name="Normal 10 2 2 2 3" xfId="3495" xr:uid="{3F19545B-A574-4C7B-8379-8701C7ACC081}"/>
    <cellStyle name="Normal 10 2 2 2 4" xfId="5707" xr:uid="{968959A5-A8A9-4B24-AFB9-B7D004CCE8EC}"/>
    <cellStyle name="Normal 10 2 2 2 5" xfId="7878" xr:uid="{C84CBB22-7785-4BB6-8FB2-3FAEFEDFFAE0}"/>
    <cellStyle name="Normal 10 2 2 3" xfId="1649" xr:uid="{1052E541-7DB0-41A4-BEDB-E79148324612}"/>
    <cellStyle name="Normal 10 2 2 3 2" xfId="4057" xr:uid="{F58F5263-07D9-454B-A9DF-5A03891FF3BA}"/>
    <cellStyle name="Normal 10 2 2 3 3" xfId="6269" xr:uid="{3485A892-69F0-41B1-A522-3934A9C98F44}"/>
    <cellStyle name="Normal 10 2 2 3 4" xfId="8440" xr:uid="{B56BBE56-F3C8-4ED5-9F9F-0781F0B9D7CE}"/>
    <cellStyle name="Normal 10 2 2 4" xfId="2989" xr:uid="{8E5B1B29-4B4C-40F8-9A02-66AF5F396AC0}"/>
    <cellStyle name="Normal 10 2 2 5" xfId="5202" xr:uid="{2DB654DD-2FE2-45E2-9830-14F996CCF9AC}"/>
    <cellStyle name="Normal 10 2 2 6" xfId="7373" xr:uid="{11BE1288-E8F7-41DF-8BA5-B1E0BAE134E1}"/>
    <cellStyle name="Normal 10 2 3" xfId="832" xr:uid="{80C3D442-7741-4165-926B-6E646A1D36D8}"/>
    <cellStyle name="Normal 10 2 3 2" xfId="1901" xr:uid="{92E5FF69-8CC7-4975-8BBD-1AA46F2BA79E}"/>
    <cellStyle name="Normal 10 2 3 2 2" xfId="4309" xr:uid="{EBF10395-38A9-437E-8AF9-8C3231EFCC83}"/>
    <cellStyle name="Normal 10 2 3 2 3" xfId="6521" xr:uid="{D8024065-A908-43D7-ACAC-5FFEF03CED13}"/>
    <cellStyle name="Normal 10 2 3 2 4" xfId="8692" xr:uid="{C4DD99FB-5521-4166-A8A7-BE502FA3C2DA}"/>
    <cellStyle name="Normal 10 2 3 3" xfId="3241" xr:uid="{E4B71238-8AD3-4259-B26C-B5D961745591}"/>
    <cellStyle name="Normal 10 2 3 4" xfId="5454" xr:uid="{F5A8BF81-9D4D-47E1-916C-8E9F2E5B7B16}"/>
    <cellStyle name="Normal 10 2 3 5" xfId="7625" xr:uid="{0F1082F9-0ECB-46B5-93BC-FFAC5907AD36}"/>
    <cellStyle name="Normal 10 2 4" xfId="1396" xr:uid="{5BB90E5C-E6DB-4756-8689-8EE971A36FDE}"/>
    <cellStyle name="Normal 10 2 4 2" xfId="3804" xr:uid="{2E083C91-7059-4D18-A690-4B4E370516C1}"/>
    <cellStyle name="Normal 10 2 4 3" xfId="6016" xr:uid="{EF440210-60FD-4393-8FB3-1B3D69A50939}"/>
    <cellStyle name="Normal 10 2 4 4" xfId="8187" xr:uid="{6D8D3095-D052-4830-8C27-87730B7700EB}"/>
    <cellStyle name="Normal 10 2 5" xfId="2587" xr:uid="{97E46B2C-5D04-4A71-8FF5-12A6B838940C}"/>
    <cellStyle name="Normal 10 2 5 2" xfId="4800" xr:uid="{667455D6-3D9C-41D8-903D-2C132B9F6570}"/>
    <cellStyle name="Normal 10 2 5 3" xfId="6985" xr:uid="{01AB78C9-246A-4E8C-AA07-0F5F2D857EF6}"/>
    <cellStyle name="Normal 10 2 5 4" xfId="9156" xr:uid="{0B20E842-EFAE-412E-9436-EDCB03D254A2}"/>
    <cellStyle name="Normal 10 2 6" xfId="2613" xr:uid="{12B96DBA-2774-4EF1-887D-6117180B8B74}"/>
    <cellStyle name="Normal 10 2 7" xfId="4840" xr:uid="{3FDF2439-D562-4E6C-AAF4-F88F5AA2B937}"/>
    <cellStyle name="Normal 10 2 8" xfId="7011" xr:uid="{E0FC0EE9-A4CD-42E7-96A6-E89A1B53830F}"/>
    <cellStyle name="Normal 10 3" xfId="467" xr:uid="{A74FFF79-0F16-4E6A-8462-FDD9CC9D2B5B}"/>
    <cellStyle name="Normal 10 3 2" xfId="974" xr:uid="{F68BF6A7-B877-484D-8E6C-5FB0DDD131F4}"/>
    <cellStyle name="Normal 10 3 2 2" xfId="2042" xr:uid="{197BDAA5-EDB9-48E0-83F7-7846B209DD11}"/>
    <cellStyle name="Normal 10 3 2 2 2" xfId="4450" xr:uid="{8FF217BA-9CE2-44FA-A0CC-4D28B8F5405A}"/>
    <cellStyle name="Normal 10 3 2 2 3" xfId="6662" xr:uid="{328F6D67-447E-4E0C-BD16-EE044CE1CBFE}"/>
    <cellStyle name="Normal 10 3 2 2 4" xfId="8833" xr:uid="{C74F1108-F048-49E3-8991-925038CD457C}"/>
    <cellStyle name="Normal 10 3 2 3" xfId="3383" xr:uid="{7EFB7902-8042-4926-9E5F-481FF5A5F200}"/>
    <cellStyle name="Normal 10 3 2 4" xfId="5595" xr:uid="{57C4570B-F4DB-4DD8-ACF5-53A5C05649ED}"/>
    <cellStyle name="Normal 10 3 2 5" xfId="7766" xr:uid="{4F2D6128-E04A-44DE-9DC6-6BB15F9EC4DE}"/>
    <cellStyle name="Normal 10 3 3" xfId="1537" xr:uid="{C470CC0C-EF02-4B70-B07D-0DA76DFB47DD}"/>
    <cellStyle name="Normal 10 3 3 2" xfId="3945" xr:uid="{E968937E-B956-4352-80CA-F2D1BA1EE331}"/>
    <cellStyle name="Normal 10 3 3 3" xfId="6157" xr:uid="{C8A43723-A965-4F1E-8038-AD4C0DB0DA90}"/>
    <cellStyle name="Normal 10 3 3 4" xfId="8328" xr:uid="{8E6C29D2-BCA8-4699-B832-9A21BA64C44A}"/>
    <cellStyle name="Normal 10 3 4" xfId="2877" xr:uid="{8177C8ED-C59D-45D3-B102-373938A198E9}"/>
    <cellStyle name="Normal 10 3 5" xfId="5090" xr:uid="{4E27565B-3CFE-46E8-9FA9-08CCBA95B06E}"/>
    <cellStyle name="Normal 10 3 6" xfId="7261" xr:uid="{FCFC423B-C626-4925-8C6E-18B6D2E6AE46}"/>
    <cellStyle name="Normal 10 4" xfId="720" xr:uid="{038C20CA-8BF6-44D6-A70E-DA6E1D910F10}"/>
    <cellStyle name="Normal 10 4 2" xfId="1789" xr:uid="{39161F97-E125-4FBA-9AC9-274C826B92EF}"/>
    <cellStyle name="Normal 10 4 2 2" xfId="4197" xr:uid="{089CFCF2-BD3B-4F1D-8417-E5E996C35696}"/>
    <cellStyle name="Normal 10 4 2 3" xfId="6409" xr:uid="{8868CAF8-A6A8-4ED9-A59E-17A76CB27376}"/>
    <cellStyle name="Normal 10 4 2 4" xfId="8580" xr:uid="{D5B1B27A-E530-4FE8-9EB9-F5B9B8F617A0}"/>
    <cellStyle name="Normal 10 4 3" xfId="3129" xr:uid="{17EFC5E4-30ED-4070-9AAB-70DFE08FED51}"/>
    <cellStyle name="Normal 10 4 4" xfId="5342" xr:uid="{0332F3D3-DDC9-4C8E-94E7-DB1DCE69563B}"/>
    <cellStyle name="Normal 10 4 5" xfId="7513" xr:uid="{0740CBAF-6321-416B-BA9C-3182839C4179}"/>
    <cellStyle name="Normal 10 5" xfId="1284" xr:uid="{C5A42058-F96A-4E5E-9901-5AB6A9D8E45E}"/>
    <cellStyle name="Normal 10 5 2" xfId="3692" xr:uid="{E5965A52-9E1B-412A-BAFC-0C8F80414952}"/>
    <cellStyle name="Normal 10 5 3" xfId="5904" xr:uid="{F323B67A-EA8C-459B-BA41-5EDAB98F664A}"/>
    <cellStyle name="Normal 10 5 4" xfId="8075" xr:uid="{7382B222-58F7-411F-AFCA-6CB336502C44}"/>
    <cellStyle name="Normal 10 6" xfId="2577" xr:uid="{71692F29-ED81-4FBF-A881-7BEB33C45B0D}"/>
    <cellStyle name="Normal 11" xfId="202" xr:uid="{842580DF-0CE6-48A0-8E9F-C9B6D5663CED}"/>
    <cellStyle name="Normal 11 2" xfId="324" xr:uid="{2F9FA151-7CBE-48A1-99E5-0492797B4295}"/>
    <cellStyle name="Normal 11 2 2" xfId="580" xr:uid="{37088639-6B2D-429D-8367-AC8E783D19F4}"/>
    <cellStyle name="Normal 11 2 2 2" xfId="1087" xr:uid="{63B9397A-C64A-4E92-97A6-532E3E3D7647}"/>
    <cellStyle name="Normal 11 2 2 2 2" xfId="2155" xr:uid="{6FF3015B-1D48-458F-870C-CA33B16913A5}"/>
    <cellStyle name="Normal 11 2 2 2 2 2" xfId="4563" xr:uid="{438960FF-E363-41D8-B71B-6E160533709A}"/>
    <cellStyle name="Normal 11 2 2 2 2 3" xfId="6775" xr:uid="{B25ABA41-FCB6-4005-A3D6-1DCE660100C0}"/>
    <cellStyle name="Normal 11 2 2 2 2 4" xfId="8946" xr:uid="{BD7E4730-26FF-4192-B3B5-3455CF3DD460}"/>
    <cellStyle name="Normal 11 2 2 2 3" xfId="3496" xr:uid="{C2984E8E-9CD6-4A06-9A5B-ADE35386A472}"/>
    <cellStyle name="Normal 11 2 2 2 4" xfId="5708" xr:uid="{31277A0C-4A81-46B4-B5AA-B334F022E459}"/>
    <cellStyle name="Normal 11 2 2 2 5" xfId="7879" xr:uid="{E9AE5C07-4F10-4B5D-9713-99A46205DC0B}"/>
    <cellStyle name="Normal 11 2 2 3" xfId="1650" xr:uid="{C26C9714-370B-4D2F-A4AF-84D24F695551}"/>
    <cellStyle name="Normal 11 2 2 3 2" xfId="4058" xr:uid="{6AAB2395-8CE9-4DA4-97A6-177A59BFEC0B}"/>
    <cellStyle name="Normal 11 2 2 3 3" xfId="6270" xr:uid="{9CF0C03F-B162-44DB-8214-EBD1E6D2D606}"/>
    <cellStyle name="Normal 11 2 2 3 4" xfId="8441" xr:uid="{25DE7446-5B02-4FC6-BC9C-6A976ECA17A8}"/>
    <cellStyle name="Normal 11 2 2 4" xfId="2990" xr:uid="{E5737950-866D-4BF6-8689-38BECB1E9942}"/>
    <cellStyle name="Normal 11 2 2 5" xfId="5203" xr:uid="{EFEA497B-36E2-4F0B-A138-917FBE38C390}"/>
    <cellStyle name="Normal 11 2 2 6" xfId="7374" xr:uid="{F6244FB9-3AF1-4DBD-BA09-E153104A4DE1}"/>
    <cellStyle name="Normal 11 2 3" xfId="833" xr:uid="{45AF323A-E55B-4932-82CA-3753793ED7E4}"/>
    <cellStyle name="Normal 11 2 3 2" xfId="1902" xr:uid="{4838997D-B588-4553-A9CC-301A6E598CA3}"/>
    <cellStyle name="Normal 11 2 3 2 2" xfId="4310" xr:uid="{B14CE5A5-2AE6-47BC-AF07-F00AA7E75D3F}"/>
    <cellStyle name="Normal 11 2 3 2 3" xfId="6522" xr:uid="{C5458625-5F94-44D9-93B8-3D7B3AD3FB68}"/>
    <cellStyle name="Normal 11 2 3 2 4" xfId="8693" xr:uid="{39CA09E1-3FBC-46B1-8358-526C8249F1D9}"/>
    <cellStyle name="Normal 11 2 3 3" xfId="3242" xr:uid="{EAE10D2C-68D7-41AC-B3E9-BD0F9E83EC17}"/>
    <cellStyle name="Normal 11 2 3 4" xfId="5455" xr:uid="{0A2C27E5-39A2-4986-A523-CC2A8101175D}"/>
    <cellStyle name="Normal 11 2 3 5" xfId="7626" xr:uid="{3ECD459C-E7DD-454F-990E-479C6E13EC3C}"/>
    <cellStyle name="Normal 11 2 4" xfId="1397" xr:uid="{2D7DFD24-5930-4647-875A-79F0F01E680B}"/>
    <cellStyle name="Normal 11 2 4 2" xfId="3805" xr:uid="{45E9BA4B-B5D4-494D-8E15-BD0311E9DA73}"/>
    <cellStyle name="Normal 11 2 4 3" xfId="6017" xr:uid="{D7A53211-10DB-4ECB-BD32-1FC4627FAAB9}"/>
    <cellStyle name="Normal 11 2 4 4" xfId="8188" xr:uid="{6417C2F1-7E8D-45B5-A980-BBA7926E7097}"/>
    <cellStyle name="Normal 11 2 5" xfId="2588" xr:uid="{E0815C39-DF66-42C8-9F77-25B9BEADCDC1}"/>
    <cellStyle name="Normal 11 2 5 2" xfId="4801" xr:uid="{2ACD9F60-D667-4EFB-8A4D-8D93FEACFC21}"/>
    <cellStyle name="Normal 11 2 5 3" xfId="6986" xr:uid="{ABAFA7C6-BC68-4530-B1D0-DB52C914916A}"/>
    <cellStyle name="Normal 11 2 5 4" xfId="9157" xr:uid="{52A4A5E4-114F-4B17-AE3E-BC17A6576F1C}"/>
    <cellStyle name="Normal 11 2 6" xfId="2614" xr:uid="{AE9299EE-CD25-42E2-BA89-E73086672501}"/>
    <cellStyle name="Normal 11 2 7" xfId="4841" xr:uid="{AC8E87FD-FEC6-4DF3-90D1-9AA38AB35C01}"/>
    <cellStyle name="Normal 11 2 8" xfId="7012" xr:uid="{719CCA1B-3A62-4334-A458-56541D39D01A}"/>
    <cellStyle name="Normal 11 3" xfId="468" xr:uid="{5970DC93-D9FC-4C9F-A488-BB4DA7A3A812}"/>
    <cellStyle name="Normal 11 3 2" xfId="975" xr:uid="{74C86DB2-DB72-49C6-AC50-67FBA639EF60}"/>
    <cellStyle name="Normal 11 3 2 2" xfId="2043" xr:uid="{B17D1423-0E05-455C-9907-0BAC5969A390}"/>
    <cellStyle name="Normal 11 3 2 2 2" xfId="4451" xr:uid="{34CCC5EB-4D0F-477D-B82A-9A943F84D746}"/>
    <cellStyle name="Normal 11 3 2 2 3" xfId="6663" xr:uid="{1E54B34F-1AAF-4B43-835D-D820BEE4120E}"/>
    <cellStyle name="Normal 11 3 2 2 4" xfId="8834" xr:uid="{4826AA5F-C587-4FC7-8757-8A3BAE7C9846}"/>
    <cellStyle name="Normal 11 3 2 3" xfId="3384" xr:uid="{FBD4B29C-5696-426F-A10D-729DEDD7420D}"/>
    <cellStyle name="Normal 11 3 2 4" xfId="5596" xr:uid="{B6B15633-A0D3-44F8-BD15-78E5A8B3F7E7}"/>
    <cellStyle name="Normal 11 3 2 5" xfId="7767" xr:uid="{ED1A1500-DEAF-47C5-8DCA-D02A274A84CB}"/>
    <cellStyle name="Normal 11 3 3" xfId="1538" xr:uid="{6053BE6C-09BF-45A2-B22A-095D82D90FC2}"/>
    <cellStyle name="Normal 11 3 3 2" xfId="3946" xr:uid="{8E6480A3-0A2E-4125-A066-8047852B65C6}"/>
    <cellStyle name="Normal 11 3 3 3" xfId="6158" xr:uid="{384E97BA-F830-421B-8F37-3442EFC78973}"/>
    <cellStyle name="Normal 11 3 3 4" xfId="8329" xr:uid="{0FBF8B62-FAB5-4C7B-A1D1-F370530DADAE}"/>
    <cellStyle name="Normal 11 3 4" xfId="2878" xr:uid="{A66CF66B-6E34-4CD1-B0DC-13433DD49E9A}"/>
    <cellStyle name="Normal 11 3 5" xfId="5091" xr:uid="{480941E8-CBB2-4BCC-9364-E0618B6560A1}"/>
    <cellStyle name="Normal 11 3 6" xfId="7262" xr:uid="{3C602993-5244-4CC3-9433-AF838131EAF6}"/>
    <cellStyle name="Normal 11 4" xfId="721" xr:uid="{6800B5BB-301D-4A56-9963-71D2E6D647FF}"/>
    <cellStyle name="Normal 11 4 2" xfId="1790" xr:uid="{1151F5D7-C860-4471-9991-38958C225C93}"/>
    <cellStyle name="Normal 11 4 2 2" xfId="4198" xr:uid="{B38ECAFA-2D83-4A9E-A580-8F2F2853DA34}"/>
    <cellStyle name="Normal 11 4 2 3" xfId="6410" xr:uid="{F34DBCF0-A354-4A72-A617-A0F3A64B34C7}"/>
    <cellStyle name="Normal 11 4 2 4" xfId="8581" xr:uid="{00BFBE5A-5F05-4702-B701-0E84A7597C93}"/>
    <cellStyle name="Normal 11 4 3" xfId="3130" xr:uid="{668EF3AF-4D07-4FEA-8AD2-F4E1E168CC46}"/>
    <cellStyle name="Normal 11 4 4" xfId="5343" xr:uid="{17CCBBD9-185E-40CE-9FF7-021629531B22}"/>
    <cellStyle name="Normal 11 4 5" xfId="7514" xr:uid="{14109836-08D1-4854-9B08-D2DBB7239885}"/>
    <cellStyle name="Normal 11 5" xfId="1285" xr:uid="{7F121309-524C-4F5A-B645-DE84A3136CE0}"/>
    <cellStyle name="Normal 11 5 2" xfId="3693" xr:uid="{FB099F27-0B4A-45FC-9FE6-EF6FEC4FDC2F}"/>
    <cellStyle name="Normal 11 5 3" xfId="5905" xr:uid="{C3B5DA6E-3887-4AEA-A4C3-C5EB12EFC283}"/>
    <cellStyle name="Normal 11 5 4" xfId="8076" xr:uid="{D7714466-7BD7-49A4-B54B-EFEC4F358DA3}"/>
    <cellStyle name="Normal 11 6" xfId="2578" xr:uid="{EAB95E2B-5397-4C0F-9DBA-E6C746DC1C69}"/>
    <cellStyle name="Normal 12" xfId="203" xr:uid="{F81CD5E6-74A4-4AB5-A87B-A20032A8A311}"/>
    <cellStyle name="Normal 12 2" xfId="325" xr:uid="{EB0620D8-DD97-454D-8247-7609C2DF3749}"/>
    <cellStyle name="Normal 12 2 2" xfId="581" xr:uid="{B211CF3B-C8B4-4D0D-915C-5A56A6CC3F5E}"/>
    <cellStyle name="Normal 12 2 2 2" xfId="1088" xr:uid="{A6254BF2-7721-4FFA-B4FE-B3B0E16BD5CD}"/>
    <cellStyle name="Normal 12 2 2 2 2" xfId="2156" xr:uid="{7C04C3DE-2A26-473A-ABC6-12143612ECF1}"/>
    <cellStyle name="Normal 12 2 2 2 2 2" xfId="4564" xr:uid="{33909F44-D220-4C5A-A241-A192220E5641}"/>
    <cellStyle name="Normal 12 2 2 2 2 3" xfId="6776" xr:uid="{5A0FE08B-B0BC-4F2B-86E7-D1445C8E67CB}"/>
    <cellStyle name="Normal 12 2 2 2 2 4" xfId="8947" xr:uid="{1249B4DF-D3CA-4CA1-BAD7-82AD18177F2A}"/>
    <cellStyle name="Normal 12 2 2 2 3" xfId="3497" xr:uid="{C1F0AEF8-AB3F-4B5A-8A62-2EA2DE2296E8}"/>
    <cellStyle name="Normal 12 2 2 2 4" xfId="5709" xr:uid="{660787BD-1386-4275-91C2-DCC2E23D4924}"/>
    <cellStyle name="Normal 12 2 2 2 5" xfId="7880" xr:uid="{3053AE35-C3E6-4275-828E-6FF7AEA84AA9}"/>
    <cellStyle name="Normal 12 2 2 3" xfId="1651" xr:uid="{E1FB3D7E-4C96-4172-8282-54AC43E13031}"/>
    <cellStyle name="Normal 12 2 2 3 2" xfId="4059" xr:uid="{C827975D-0592-4DCB-A184-3DFEA0E981CD}"/>
    <cellStyle name="Normal 12 2 2 3 3" xfId="6271" xr:uid="{B70D4BA4-A74E-4B28-AC3F-4CF8740AFF9C}"/>
    <cellStyle name="Normal 12 2 2 3 4" xfId="8442" xr:uid="{AB971AC4-69B0-4398-BC0B-553C4FC77CBD}"/>
    <cellStyle name="Normal 12 2 2 4" xfId="2991" xr:uid="{08F83D02-2E96-4C06-98CA-C1D4D3E747AC}"/>
    <cellStyle name="Normal 12 2 2 5" xfId="5204" xr:uid="{090FDEAD-A767-4AC9-913F-1EF5B2F45D77}"/>
    <cellStyle name="Normal 12 2 2 6" xfId="7375" xr:uid="{0F936F97-DF1D-4AAA-804C-E09A0C90BC21}"/>
    <cellStyle name="Normal 12 2 3" xfId="834" xr:uid="{D7BDCDC7-2620-4CE2-9126-806B4A265641}"/>
    <cellStyle name="Normal 12 2 3 2" xfId="1903" xr:uid="{773DB651-4176-414E-8F43-1FD68D31F353}"/>
    <cellStyle name="Normal 12 2 3 2 2" xfId="4311" xr:uid="{C4EE37DE-6091-4E85-9875-72D0870A911A}"/>
    <cellStyle name="Normal 12 2 3 2 3" xfId="6523" xr:uid="{C2316A13-3BBA-4BE6-AB4F-0594E63D7055}"/>
    <cellStyle name="Normal 12 2 3 2 4" xfId="8694" xr:uid="{3EF1E362-6A10-4FDC-85A1-744E39A1588C}"/>
    <cellStyle name="Normal 12 2 3 3" xfId="3243" xr:uid="{159DC454-8E0E-4DD1-80ED-5DE0FFE9D5D2}"/>
    <cellStyle name="Normal 12 2 3 4" xfId="5456" xr:uid="{D5C57AE8-5B1B-410A-A816-BB9DF81B61B9}"/>
    <cellStyle name="Normal 12 2 3 5" xfId="7627" xr:uid="{D49D9EE8-866C-40F8-98E3-5EBA86A09F22}"/>
    <cellStyle name="Normal 12 2 4" xfId="1398" xr:uid="{880D7A35-37D2-497D-B2DB-A682953E9351}"/>
    <cellStyle name="Normal 12 2 4 2" xfId="3806" xr:uid="{C661D47B-FE89-47B7-B0D6-90CD89E0535F}"/>
    <cellStyle name="Normal 12 2 4 3" xfId="6018" xr:uid="{62B24236-7765-4A90-BC01-40614B8D6979}"/>
    <cellStyle name="Normal 12 2 4 4" xfId="8189" xr:uid="{A517F904-95F3-40CA-8060-A2F0491E17F5}"/>
    <cellStyle name="Normal 12 2 5" xfId="2738" xr:uid="{3593ABDC-0C66-4428-8E0E-7A9E50B50E69}"/>
    <cellStyle name="Normal 12 2 6" xfId="4951" xr:uid="{0DBCA4C4-3505-4F50-B73D-D4EFCEE080C7}"/>
    <cellStyle name="Normal 12 2 7" xfId="7122" xr:uid="{26133903-D01B-4A01-8CF8-1131B5D88D8E}"/>
    <cellStyle name="Normal 12 3" xfId="469" xr:uid="{7684B0E7-B429-460C-BC7C-F6832FF98594}"/>
    <cellStyle name="Normal 12 3 2" xfId="976" xr:uid="{5B784DFC-B3EB-4834-A536-EE107786FC30}"/>
    <cellStyle name="Normal 12 3 2 2" xfId="2044" xr:uid="{2B4821CF-C3D9-4DE2-A950-085D1167A294}"/>
    <cellStyle name="Normal 12 3 2 2 2" xfId="4452" xr:uid="{F527E99E-5601-413C-9AEE-05249A52CA27}"/>
    <cellStyle name="Normal 12 3 2 2 3" xfId="6664" xr:uid="{0A527939-DE82-44BE-B1AA-C416757AC304}"/>
    <cellStyle name="Normal 12 3 2 2 4" xfId="8835" xr:uid="{4E97EEE7-7F9E-4FAE-90A6-A211F158D459}"/>
    <cellStyle name="Normal 12 3 2 3" xfId="3385" xr:uid="{37205435-E97B-4FB2-98A2-5A1ABF8D5474}"/>
    <cellStyle name="Normal 12 3 2 4" xfId="5597" xr:uid="{2695B98A-D347-48C9-B3FF-FDA647984094}"/>
    <cellStyle name="Normal 12 3 2 5" xfId="7768" xr:uid="{B30FFF5E-D28A-4785-BDCE-4613AC6928E6}"/>
    <cellStyle name="Normal 12 3 3" xfId="1539" xr:uid="{92F49EFD-0FA9-44CA-A6D7-0BAC44EB27EF}"/>
    <cellStyle name="Normal 12 3 3 2" xfId="3947" xr:uid="{D6C441CF-ECDF-46D5-94DF-F1A45C358607}"/>
    <cellStyle name="Normal 12 3 3 3" xfId="6159" xr:uid="{E9044AD6-0289-431E-9D9A-7B4039D53073}"/>
    <cellStyle name="Normal 12 3 3 4" xfId="8330" xr:uid="{ACE12F5C-2D9A-4A32-B164-063CC0F97D7B}"/>
    <cellStyle name="Normal 12 3 4" xfId="2879" xr:uid="{93A529A1-2717-4D68-9DA1-C2884D90ACC7}"/>
    <cellStyle name="Normal 12 3 5" xfId="5092" xr:uid="{E165DC23-375B-4DAC-A4CF-CBB611128ABC}"/>
    <cellStyle name="Normal 12 3 6" xfId="7263" xr:uid="{59E7B71D-BCF9-4EB0-B231-554B8793FF40}"/>
    <cellStyle name="Normal 12 4" xfId="722" xr:uid="{4183C688-F7E1-4B81-91DE-D270CB6E9876}"/>
    <cellStyle name="Normal 12 4 2" xfId="1791" xr:uid="{0E756589-23A2-44BA-B730-F738E1F4A480}"/>
    <cellStyle name="Normal 12 4 2 2" xfId="4199" xr:uid="{85727E27-B4A0-474B-8F41-830CA817A29E}"/>
    <cellStyle name="Normal 12 4 2 3" xfId="6411" xr:uid="{651CF4B0-3972-4090-8F16-BFE6F322888D}"/>
    <cellStyle name="Normal 12 4 2 4" xfId="8582" xr:uid="{D6F2D447-7798-4F4B-B8E3-3D57E072166D}"/>
    <cellStyle name="Normal 12 4 3" xfId="3131" xr:uid="{602C20D2-EC83-4142-8124-80D8A2FF87A4}"/>
    <cellStyle name="Normal 12 4 4" xfId="5344" xr:uid="{0564982B-7A59-41F6-A143-90D9B32B2D76}"/>
    <cellStyle name="Normal 12 4 5" xfId="7515" xr:uid="{9C841F97-12B0-4BAA-AF62-AED83A2C7E80}"/>
    <cellStyle name="Normal 12 5" xfId="1286" xr:uid="{7D6377F6-9C80-4DD6-9146-11627D8A22F2}"/>
    <cellStyle name="Normal 12 5 2" xfId="3694" xr:uid="{64E569BB-FA48-4D0A-B388-6993F5E29DC1}"/>
    <cellStyle name="Normal 12 5 3" xfId="5906" xr:uid="{5CC297EC-D986-4904-960F-A9D2D1BA6260}"/>
    <cellStyle name="Normal 12 5 4" xfId="8077" xr:uid="{D21738E7-8EB2-47EF-9004-2CD016738F30}"/>
    <cellStyle name="Normal 12 6" xfId="2589" xr:uid="{491F759A-9C3F-4416-93E5-59BB070A386C}"/>
    <cellStyle name="Normal 12 6 2" xfId="4802" xr:uid="{D586879D-EB0A-4F90-B32D-BC35CD31BACE}"/>
    <cellStyle name="Normal 12 6 3" xfId="6987" xr:uid="{693383AA-0D5B-41A4-8045-7D2A15A6CE9D}"/>
    <cellStyle name="Normal 12 6 4" xfId="9158" xr:uid="{A5033803-BA61-4AB3-AF66-ABC0EE458863}"/>
    <cellStyle name="Normal 12 7" xfId="2615" xr:uid="{CF56DF97-FAF7-49F5-8C87-054492F044C4}"/>
    <cellStyle name="Normal 12 8" xfId="4842" xr:uid="{660755D6-D5D0-473B-AB78-77D9327C45E6}"/>
    <cellStyle name="Normal 12 9" xfId="7013" xr:uid="{153012ED-D858-4A35-A96C-B1DB0182BB02}"/>
    <cellStyle name="Normal 13" xfId="204" xr:uid="{9AB6FB8B-EA14-4CDD-BD9E-C7948CAAB4E2}"/>
    <cellStyle name="Normal 13 2" xfId="326" xr:uid="{CB169B25-A3FB-40BA-A215-EDBBC18EFA95}"/>
    <cellStyle name="Normal 13 2 2" xfId="582" xr:uid="{3659006A-2843-4BC5-8BBB-DFC69B460CB7}"/>
    <cellStyle name="Normal 13 2 2 2" xfId="1089" xr:uid="{C66E41E1-14F8-49EC-8C07-DA83D6FF8075}"/>
    <cellStyle name="Normal 13 2 2 2 2" xfId="2157" xr:uid="{9C8F4DC2-6D3F-41FD-802C-87E0CBC55540}"/>
    <cellStyle name="Normal 13 2 2 2 2 2" xfId="4565" xr:uid="{915235EA-7DDC-47E1-B840-11C13C1FE349}"/>
    <cellStyle name="Normal 13 2 2 2 2 3" xfId="6777" xr:uid="{DA8FC865-5C97-4005-BE47-E270A0315253}"/>
    <cellStyle name="Normal 13 2 2 2 2 4" xfId="8948" xr:uid="{DD660FC6-C416-4D99-8EE1-0D7FF3AC0091}"/>
    <cellStyle name="Normal 13 2 2 2 3" xfId="3498" xr:uid="{199AD3B7-FBC2-4B64-AFCC-91D0C7A57515}"/>
    <cellStyle name="Normal 13 2 2 2 4" xfId="5710" xr:uid="{588918C6-A0B6-46AF-BFD5-D7A090672AB4}"/>
    <cellStyle name="Normal 13 2 2 2 5" xfId="7881" xr:uid="{FDCE9FCC-679D-4749-93C0-7850B6F0CECE}"/>
    <cellStyle name="Normal 13 2 2 3" xfId="1652" xr:uid="{F1B0765A-F3FE-465D-BF1F-369E538ACAE5}"/>
    <cellStyle name="Normal 13 2 2 3 2" xfId="4060" xr:uid="{C737981D-D9D0-41D8-8C25-6B368FCC36D0}"/>
    <cellStyle name="Normal 13 2 2 3 3" xfId="6272" xr:uid="{0B811283-3AB3-4214-8A96-4517D3338E98}"/>
    <cellStyle name="Normal 13 2 2 3 4" xfId="8443" xr:uid="{FC029FE2-1E01-472D-B329-1BDA4A572A17}"/>
    <cellStyle name="Normal 13 2 2 4" xfId="2992" xr:uid="{C8BF15FD-043A-446E-B508-CF4E79C93DC8}"/>
    <cellStyle name="Normal 13 2 2 5" xfId="5205" xr:uid="{427246DA-203F-4D15-BD20-77BF7F12171C}"/>
    <cellStyle name="Normal 13 2 2 6" xfId="7376" xr:uid="{6D08D565-F940-4B2D-8476-A16D7B5250EA}"/>
    <cellStyle name="Normal 13 2 3" xfId="835" xr:uid="{19B7D2F0-BECE-4863-AC01-7371BB9A4FD1}"/>
    <cellStyle name="Normal 13 2 3 2" xfId="1904" xr:uid="{71D62135-13FE-43EB-8AB2-CDCA8928BC92}"/>
    <cellStyle name="Normal 13 2 3 2 2" xfId="4312" xr:uid="{8BBA00F0-8F70-4E62-AE7B-6258B7FB31AC}"/>
    <cellStyle name="Normal 13 2 3 2 3" xfId="6524" xr:uid="{D64040A8-7B31-4819-AFDB-E48E533B02CE}"/>
    <cellStyle name="Normal 13 2 3 2 4" xfId="8695" xr:uid="{24A1CD39-C37A-4B25-AA7B-2621DE0F1AE0}"/>
    <cellStyle name="Normal 13 2 3 3" xfId="3244" xr:uid="{7780B58D-A814-42EB-AA4E-6BFA057C3F09}"/>
    <cellStyle name="Normal 13 2 3 4" xfId="5457" xr:uid="{124C7BB2-A1A2-42F6-B3CA-016D641636DB}"/>
    <cellStyle name="Normal 13 2 3 5" xfId="7628" xr:uid="{E5E47517-B16E-4428-9504-BF690C348D8C}"/>
    <cellStyle name="Normal 13 2 4" xfId="1399" xr:uid="{5DB5F5B2-F734-4938-9F33-6243ED6EA546}"/>
    <cellStyle name="Normal 13 2 4 2" xfId="3807" xr:uid="{9637ADA4-C61D-4FD8-83EA-DCC2D22EA0B3}"/>
    <cellStyle name="Normal 13 2 4 3" xfId="6019" xr:uid="{F1B34192-292F-4A36-94E9-3AD2B1E284FC}"/>
    <cellStyle name="Normal 13 2 4 4" xfId="8190" xr:uid="{B329CBC3-67CD-4CA0-A7DF-6B5079BEA2C9}"/>
    <cellStyle name="Normal 13 2 5" xfId="2739" xr:uid="{8FDF1CCB-DDF7-4C0B-9818-D1C5B8D0EC0E}"/>
    <cellStyle name="Normal 13 2 6" xfId="4952" xr:uid="{54A8BF1A-7B70-4945-BB55-3F4640FC2620}"/>
    <cellStyle name="Normal 13 2 7" xfId="7123" xr:uid="{5C0A3865-07BA-4C1E-938D-5BA0BE7CCBCC}"/>
    <cellStyle name="Normal 13 3" xfId="470" xr:uid="{C9EFF436-B6F8-43A8-A7F3-4E55F34CE038}"/>
    <cellStyle name="Normal 13 3 2" xfId="977" xr:uid="{B405118C-543A-4C6C-9353-32277E0B3DEC}"/>
    <cellStyle name="Normal 13 3 2 2" xfId="2045" xr:uid="{AC7BF1A5-1D83-41B1-A1ED-9B73987E0004}"/>
    <cellStyle name="Normal 13 3 2 2 2" xfId="4453" xr:uid="{6AD364AC-1910-4A8C-B6FF-301317DE5ABE}"/>
    <cellStyle name="Normal 13 3 2 2 3" xfId="6665" xr:uid="{35F7B3DE-A67F-4C7C-AF6F-35303D819CC1}"/>
    <cellStyle name="Normal 13 3 2 2 4" xfId="8836" xr:uid="{7BA7154D-A82D-488E-B0C7-5DB445D45EB1}"/>
    <cellStyle name="Normal 13 3 2 3" xfId="3386" xr:uid="{4415158C-4E6F-469A-880D-68DC540C488E}"/>
    <cellStyle name="Normal 13 3 2 4" xfId="5598" xr:uid="{9924BC5D-09FC-48BB-B845-8D1566922008}"/>
    <cellStyle name="Normal 13 3 2 5" xfId="7769" xr:uid="{E8FD57FF-4970-45C0-8729-9B998DAC9C35}"/>
    <cellStyle name="Normal 13 3 3" xfId="1540" xr:uid="{921E84D8-64AE-4DEB-8A07-B04231834BB5}"/>
    <cellStyle name="Normal 13 3 3 2" xfId="3948" xr:uid="{B643EEF5-1412-4483-960C-DB2592E32FFB}"/>
    <cellStyle name="Normal 13 3 3 3" xfId="6160" xr:uid="{C68216BB-241D-49BB-BB36-CE4338904C49}"/>
    <cellStyle name="Normal 13 3 3 4" xfId="8331" xr:uid="{670199F5-0705-4538-8913-A7AD6171004C}"/>
    <cellStyle name="Normal 13 3 4" xfId="2880" xr:uid="{3357FFF0-C130-43EE-A8C6-5F51E47CAD8A}"/>
    <cellStyle name="Normal 13 3 5" xfId="5093" xr:uid="{4A67932B-9FB2-4527-B050-C809C0232409}"/>
    <cellStyle name="Normal 13 3 6" xfId="7264" xr:uid="{8A4C3D8B-14D7-4705-A713-A721BAF0A6EF}"/>
    <cellStyle name="Normal 13 4" xfId="723" xr:uid="{D7DF5B8D-D60B-4ED2-A8F2-977D16A6B200}"/>
    <cellStyle name="Normal 13 4 2" xfId="1792" xr:uid="{E57E7486-6B91-4C3F-B592-D4117CEDEA0D}"/>
    <cellStyle name="Normal 13 4 2 2" xfId="4200" xr:uid="{8614147E-6038-47F8-8BF8-55D507F2E672}"/>
    <cellStyle name="Normal 13 4 2 3" xfId="6412" xr:uid="{B0F0CD83-BEBD-465A-A555-5D147021A183}"/>
    <cellStyle name="Normal 13 4 2 4" xfId="8583" xr:uid="{BAC57D4B-FE5A-47AA-A9F3-EA01CA9671A8}"/>
    <cellStyle name="Normal 13 4 3" xfId="3132" xr:uid="{8AF3D1A9-2396-4DAC-A226-5993E0AAC65C}"/>
    <cellStyle name="Normal 13 4 4" xfId="5345" xr:uid="{9A13D9A9-75FA-4844-9D04-5AFA1137F533}"/>
    <cellStyle name="Normal 13 4 5" xfId="7516" xr:uid="{2F9ADE9D-A72D-42A5-AF78-1A7CB33CEA42}"/>
    <cellStyle name="Normal 13 5" xfId="1287" xr:uid="{8F7DBC97-326B-4864-A204-F409D128F7B9}"/>
    <cellStyle name="Normal 13 5 2" xfId="3695" xr:uid="{E2E1B733-A0ED-41D7-B1D5-A60C72B613FF}"/>
    <cellStyle name="Normal 13 5 3" xfId="5907" xr:uid="{5B576D49-89F4-4F5A-86A7-FEF97927320C}"/>
    <cellStyle name="Normal 13 5 4" xfId="8078" xr:uid="{9AC0B65F-BCD5-40CD-8F63-415A9A8C5EEA}"/>
    <cellStyle name="Normal 13 6" xfId="2629" xr:uid="{457D5B61-C58C-4FA1-8C5F-397C0CD6A2DC}"/>
    <cellStyle name="Normal 13 7" xfId="4843" xr:uid="{AE32149A-6150-49F6-8874-5CFA4FDD07DE}"/>
    <cellStyle name="Normal 13 8" xfId="7014" xr:uid="{5128806B-5358-499F-BFAC-66020FA4EC7C}"/>
    <cellStyle name="Normal 14" xfId="210" xr:uid="{8E093120-7613-409D-8932-159D69988B0D}"/>
    <cellStyle name="Normal 14 2" xfId="327" xr:uid="{A3CDD678-8FAA-4A84-A3D0-453F84EED8CC}"/>
    <cellStyle name="Normal 14 2 2" xfId="583" xr:uid="{C5C6B98D-C214-4F21-9AC2-7E641F35E61B}"/>
    <cellStyle name="Normal 14 2 2 2" xfId="1090" xr:uid="{D97D886C-ED3B-4109-949C-4082A58DBB92}"/>
    <cellStyle name="Normal 14 2 2 2 2" xfId="2158" xr:uid="{1E3575D2-1B94-4B6F-AB4B-089BA29229BC}"/>
    <cellStyle name="Normal 14 2 2 2 2 2" xfId="4566" xr:uid="{F6F963F4-694D-4FF7-A351-E9F59F823145}"/>
    <cellStyle name="Normal 14 2 2 2 2 3" xfId="6778" xr:uid="{2C2062C8-814E-48C1-89A2-501135AA8362}"/>
    <cellStyle name="Normal 14 2 2 2 2 4" xfId="8949" xr:uid="{162D1765-56BD-4D1B-BEC1-C630D613FA87}"/>
    <cellStyle name="Normal 14 2 2 2 3" xfId="3499" xr:uid="{8B07C642-B782-426E-AD52-FE59A8C6D6D2}"/>
    <cellStyle name="Normal 14 2 2 2 4" xfId="5711" xr:uid="{2A62C8BD-73F8-47EE-BA9F-0FDC46941C9B}"/>
    <cellStyle name="Normal 14 2 2 2 5" xfId="7882" xr:uid="{B3921924-0C5A-42BE-9EAF-9E711C635A90}"/>
    <cellStyle name="Normal 14 2 2 3" xfId="1653" xr:uid="{E7DC3687-BA73-47A5-88F5-7027286FE7D4}"/>
    <cellStyle name="Normal 14 2 2 3 2" xfId="4061" xr:uid="{0C03386C-E292-4E39-B06E-B28517BA793D}"/>
    <cellStyle name="Normal 14 2 2 3 3" xfId="6273" xr:uid="{056C3AF5-A1EE-41BA-8891-E0021DB35731}"/>
    <cellStyle name="Normal 14 2 2 3 4" xfId="8444" xr:uid="{A1FE2788-1AA0-44F0-9DDC-3EED418A4050}"/>
    <cellStyle name="Normal 14 2 2 4" xfId="2993" xr:uid="{86B08FBB-8AD8-4495-A4B7-462E030FF5A4}"/>
    <cellStyle name="Normal 14 2 2 5" xfId="5206" xr:uid="{C357233B-9C18-431C-B93B-B889E5A2D5FB}"/>
    <cellStyle name="Normal 14 2 2 6" xfId="7377" xr:uid="{08DF494B-71EE-4D7A-AB83-FCCD9BB67038}"/>
    <cellStyle name="Normal 14 2 3" xfId="836" xr:uid="{FD53EAB8-7C84-4B6D-B36C-90262DAA154C}"/>
    <cellStyle name="Normal 14 2 3 2" xfId="1905" xr:uid="{6226A81C-6A4A-4AF7-B69E-247B37AF6992}"/>
    <cellStyle name="Normal 14 2 3 2 2" xfId="4313" xr:uid="{18CA8857-12C2-443B-AC7F-EB998B92E129}"/>
    <cellStyle name="Normal 14 2 3 2 3" xfId="6525" xr:uid="{F39AF48E-88B9-4340-ADB9-5A17C7DEAF2F}"/>
    <cellStyle name="Normal 14 2 3 2 4" xfId="8696" xr:uid="{DF58A16D-FE3E-47ED-930B-DC30C7969A4B}"/>
    <cellStyle name="Normal 14 2 3 3" xfId="3245" xr:uid="{6EA4C009-14E9-442E-BD19-CFAD303E4DBA}"/>
    <cellStyle name="Normal 14 2 3 4" xfId="5458" xr:uid="{DF9667F0-BAB4-4555-90D8-5CA3CD50ABB1}"/>
    <cellStyle name="Normal 14 2 3 5" xfId="7629" xr:uid="{63188EC0-6BB3-4873-9944-59AB51CA57A2}"/>
    <cellStyle name="Normal 14 2 4" xfId="1400" xr:uid="{9DDD341D-AAA5-4FEC-96EB-53EB7D916463}"/>
    <cellStyle name="Normal 14 2 4 2" xfId="3808" xr:uid="{45EA5D62-E21B-42ED-B56E-A948B50D0EDB}"/>
    <cellStyle name="Normal 14 2 4 3" xfId="6020" xr:uid="{01683C60-A266-45DA-9741-C50E23B28C38}"/>
    <cellStyle name="Normal 14 2 4 4" xfId="8191" xr:uid="{D1F12F5D-2013-4241-9444-14EF9ECC7CCE}"/>
    <cellStyle name="Normal 14 2 5" xfId="2740" xr:uid="{E7F3FE1D-378B-4B3A-B76A-D90A6C96C22C}"/>
    <cellStyle name="Normal 14 2 6" xfId="4953" xr:uid="{F2EA3DFD-F63C-4BB3-B735-E9E595D7FC38}"/>
    <cellStyle name="Normal 14 2 7" xfId="7124" xr:uid="{87FAFC4E-D18C-48D0-B279-7F08D4B963DD}"/>
    <cellStyle name="Normal 14 3" xfId="471" xr:uid="{0FE50AE0-B08A-440A-9A4B-EAD90E80427F}"/>
    <cellStyle name="Normal 14 3 2" xfId="978" xr:uid="{EFCEDAB0-3A55-42CE-A39A-26FFA458FDB7}"/>
    <cellStyle name="Normal 14 3 2 2" xfId="2046" xr:uid="{73409392-1162-4C1B-9597-D397BA6403E7}"/>
    <cellStyle name="Normal 14 3 2 2 2" xfId="4454" xr:uid="{7E0FA03E-E9ED-41ED-AB3A-BD5455EEA0A3}"/>
    <cellStyle name="Normal 14 3 2 2 3" xfId="6666" xr:uid="{998A50C5-6E22-41F5-A3C8-65EF12CE8E21}"/>
    <cellStyle name="Normal 14 3 2 2 4" xfId="8837" xr:uid="{B91EA61F-B2A1-4E49-883B-E510FC599110}"/>
    <cellStyle name="Normal 14 3 2 3" xfId="3387" xr:uid="{C87599F3-89B4-46ED-B1F3-C75903419891}"/>
    <cellStyle name="Normal 14 3 2 4" xfId="5599" xr:uid="{10001790-3D1D-47C9-8E95-0E52C4480ED5}"/>
    <cellStyle name="Normal 14 3 2 5" xfId="7770" xr:uid="{8BB8E80A-0E2E-4A7C-9F07-A63FA7179B4C}"/>
    <cellStyle name="Normal 14 3 3" xfId="1541" xr:uid="{7F202F44-C5D1-4451-A3F4-9BE4049B72B7}"/>
    <cellStyle name="Normal 14 3 3 2" xfId="3949" xr:uid="{5AA14358-7ECF-48F8-A02B-0D02E28F5101}"/>
    <cellStyle name="Normal 14 3 3 3" xfId="6161" xr:uid="{14548C1D-8F8B-44A9-BE2E-732DBB2BC15E}"/>
    <cellStyle name="Normal 14 3 3 4" xfId="8332" xr:uid="{24ADF2D2-A623-4978-994C-DFF19FF9EB1A}"/>
    <cellStyle name="Normal 14 3 4" xfId="2881" xr:uid="{8C1FFE76-3C30-4F17-A66D-36C7E76E53B6}"/>
    <cellStyle name="Normal 14 3 5" xfId="5094" xr:uid="{277318F8-93E8-4136-8BE3-2B59DCB5B226}"/>
    <cellStyle name="Normal 14 3 6" xfId="7265" xr:uid="{1DDA84AB-132A-4846-9FED-06623C2E8755}"/>
    <cellStyle name="Normal 14 4" xfId="724" xr:uid="{C461EF4A-AD25-4505-8A1A-2CA9FE1891E8}"/>
    <cellStyle name="Normal 14 4 2" xfId="1793" xr:uid="{B59E8122-D17F-4352-967F-91729A892095}"/>
    <cellStyle name="Normal 14 4 2 2" xfId="4201" xr:uid="{D20887DC-5B77-42C1-A208-F8966A622D7E}"/>
    <cellStyle name="Normal 14 4 2 3" xfId="6413" xr:uid="{6568570B-0072-4B9E-AAC5-9AF60726255C}"/>
    <cellStyle name="Normal 14 4 2 4" xfId="8584" xr:uid="{9EE9AC05-67CC-4331-AF8D-5ABB30742370}"/>
    <cellStyle name="Normal 14 4 3" xfId="3133" xr:uid="{DB4681E8-A376-45F5-9B4B-9DB5F79141D8}"/>
    <cellStyle name="Normal 14 4 4" xfId="5346" xr:uid="{595663F3-9EE9-41B0-BD98-BD7D57EB1225}"/>
    <cellStyle name="Normal 14 4 5" xfId="7517" xr:uid="{610444CC-F55B-4358-8DB7-B8CC5139B9C4}"/>
    <cellStyle name="Normal 14 5" xfId="1288" xr:uid="{1818E8C9-727E-4F45-8F9D-66B81E584A24}"/>
    <cellStyle name="Normal 14 5 2" xfId="3696" xr:uid="{4759012A-3955-4DEC-9BFB-2D004B0D70C1}"/>
    <cellStyle name="Normal 14 5 3" xfId="5908" xr:uid="{262DBDFB-F7FA-4EC8-B30B-CE5FB973CA6A}"/>
    <cellStyle name="Normal 14 5 4" xfId="8079" xr:uid="{3E6ACAA6-90FB-4156-8E03-92165962AE77}"/>
    <cellStyle name="Normal 14 6" xfId="2630" xr:uid="{55E58D67-989F-4F40-B3CE-B69C9749C03F}"/>
    <cellStyle name="Normal 14 7" xfId="4844" xr:uid="{20EE6FDB-FE55-4E1E-9527-A339D890EEE7}"/>
    <cellStyle name="Normal 14 8" xfId="7015" xr:uid="{0920B506-D7E3-47A2-85AD-93917061C53A}"/>
    <cellStyle name="Normal 15" xfId="213" xr:uid="{F4182AC8-D817-432F-AD7C-512E540904A9}"/>
    <cellStyle name="Normal 15 2" xfId="328" xr:uid="{C3FE7ADF-8313-47D5-9867-C58EC2B3B4A5}"/>
    <cellStyle name="Normal 15 2 2" xfId="584" xr:uid="{FC5175E2-A1AC-4EB3-A407-C7E34F475C2C}"/>
    <cellStyle name="Normal 15 2 2 2" xfId="1091" xr:uid="{A0EEB33B-96B7-4534-A5B6-C8B145F9190E}"/>
    <cellStyle name="Normal 15 2 2 2 2" xfId="2159" xr:uid="{547B64E3-BC9F-414E-A6D7-A5049BAB204D}"/>
    <cellStyle name="Normal 15 2 2 2 2 2" xfId="4567" xr:uid="{82BFB907-4CCE-465B-85B6-577C171FAA46}"/>
    <cellStyle name="Normal 15 2 2 2 2 3" xfId="6779" xr:uid="{17A613E2-DD49-4372-A91E-D86435857E6E}"/>
    <cellStyle name="Normal 15 2 2 2 2 4" xfId="8950" xr:uid="{74C3F223-51E9-4542-AEE8-6FE0E465C27E}"/>
    <cellStyle name="Normal 15 2 2 2 3" xfId="3500" xr:uid="{060F6B45-FEF3-4560-82FF-E5D7613EC256}"/>
    <cellStyle name="Normal 15 2 2 2 4" xfId="5712" xr:uid="{A5CFA05E-B9A4-4BC9-BF3C-3262580E1E15}"/>
    <cellStyle name="Normal 15 2 2 2 5" xfId="7883" xr:uid="{E9B5CC79-2AA7-4B5D-9ADE-75437CC09578}"/>
    <cellStyle name="Normal 15 2 2 3" xfId="1654" xr:uid="{4E21C7E8-733C-44F1-BC97-F2E9A91B9527}"/>
    <cellStyle name="Normal 15 2 2 3 2" xfId="4062" xr:uid="{0966EA32-8766-44AC-937D-4EF3C5DD2CB3}"/>
    <cellStyle name="Normal 15 2 2 3 3" xfId="6274" xr:uid="{8865663F-4ACF-4D8F-9655-093B53C5839D}"/>
    <cellStyle name="Normal 15 2 2 3 4" xfId="8445" xr:uid="{5CA3AE5C-A511-44B5-90A8-CAD85A941E32}"/>
    <cellStyle name="Normal 15 2 2 4" xfId="2994" xr:uid="{2EC9642B-9BF5-4297-A121-16E0D3503BFF}"/>
    <cellStyle name="Normal 15 2 2 5" xfId="5207" xr:uid="{784E781C-83B9-4815-8586-E74EA7F82C7A}"/>
    <cellStyle name="Normal 15 2 2 6" xfId="7378" xr:uid="{4A37718C-39A1-411F-AB1E-45F55245C000}"/>
    <cellStyle name="Normal 15 2 3" xfId="837" xr:uid="{A3D9CD34-8CDF-40C8-AB32-D3CCB75FDD6C}"/>
    <cellStyle name="Normal 15 2 3 2" xfId="1906" xr:uid="{ACF8583C-37C3-40F5-BEBB-14BD71595AF2}"/>
    <cellStyle name="Normal 15 2 3 2 2" xfId="4314" xr:uid="{C8F929B1-A8FC-4D7F-84F6-D8F7FEC0EBED}"/>
    <cellStyle name="Normal 15 2 3 2 3" xfId="6526" xr:uid="{8A016AFE-3411-4BCE-A2AA-4394F81DCCEF}"/>
    <cellStyle name="Normal 15 2 3 2 4" xfId="8697" xr:uid="{ACABA514-F076-468A-9CA7-78E2E2FD50DC}"/>
    <cellStyle name="Normal 15 2 3 3" xfId="3246" xr:uid="{A272C34F-80A4-4C1B-9F91-A012AE6640C2}"/>
    <cellStyle name="Normal 15 2 3 4" xfId="5459" xr:uid="{8728C4A6-2E61-48AE-A498-D7CB5BCDBEBC}"/>
    <cellStyle name="Normal 15 2 3 5" xfId="7630" xr:uid="{E34AF4B2-FE6A-427F-AF83-25BBFC5BD388}"/>
    <cellStyle name="Normal 15 2 4" xfId="1401" xr:uid="{99309C74-24EF-4D86-93EE-E0336CEF6863}"/>
    <cellStyle name="Normal 15 2 4 2" xfId="3809" xr:uid="{A1093A95-F9C4-4AD1-BBAD-A3CADA02C0FA}"/>
    <cellStyle name="Normal 15 2 4 3" xfId="6021" xr:uid="{2EB325B6-642A-496A-8A0B-7BDF492A054F}"/>
    <cellStyle name="Normal 15 2 4 4" xfId="8192" xr:uid="{E7B1C954-F436-4377-BD72-0C6D21F1F9DC}"/>
    <cellStyle name="Normal 15 2 5" xfId="2741" xr:uid="{5A8EFF97-AF7F-4FEE-AEC4-8E4E1DF8397E}"/>
    <cellStyle name="Normal 15 2 6" xfId="4954" xr:uid="{0AFC3362-8D79-43D9-929E-2A73D07A6877}"/>
    <cellStyle name="Normal 15 2 7" xfId="7125" xr:uid="{828AB0DD-DE63-48C9-B5FB-5A1AAABD0D2B}"/>
    <cellStyle name="Normal 15 3" xfId="472" xr:uid="{49BAE81A-8508-4F6C-8CBE-6AB07F3C4F4D}"/>
    <cellStyle name="Normal 15 3 2" xfId="979" xr:uid="{EC7C423E-056A-4F6E-BE9B-2EF8536B9769}"/>
    <cellStyle name="Normal 15 3 2 2" xfId="2047" xr:uid="{30C73171-899D-434F-885E-AA3362ECDCDC}"/>
    <cellStyle name="Normal 15 3 2 2 2" xfId="4455" xr:uid="{8B345A39-CA1A-45EF-8AC9-894438FCB650}"/>
    <cellStyle name="Normal 15 3 2 2 3" xfId="6667" xr:uid="{290F6C69-A1E7-4ABA-94BF-E71B26EDAD1D}"/>
    <cellStyle name="Normal 15 3 2 2 4" xfId="8838" xr:uid="{16798B58-A69B-4BBA-B405-7CD97847C92A}"/>
    <cellStyle name="Normal 15 3 2 3" xfId="3388" xr:uid="{A581A6DA-7F61-428B-B1B4-C594D30BF8CA}"/>
    <cellStyle name="Normal 15 3 2 4" xfId="5600" xr:uid="{BD7A113B-5FA1-4322-9F93-0B02A82D6C43}"/>
    <cellStyle name="Normal 15 3 2 5" xfId="7771" xr:uid="{A9BEFE36-B6CC-4E89-B860-96F5BEAACA26}"/>
    <cellStyle name="Normal 15 3 3" xfId="1542" xr:uid="{50993040-DD28-4294-80DD-00F1B60B7170}"/>
    <cellStyle name="Normal 15 3 3 2" xfId="3950" xr:uid="{6C5AAA69-B16F-4E01-A537-806EAA40FBAF}"/>
    <cellStyle name="Normal 15 3 3 3" xfId="6162" xr:uid="{F8622372-18A8-4326-B7AD-B4AFE0F124DE}"/>
    <cellStyle name="Normal 15 3 3 4" xfId="8333" xr:uid="{86BEDB17-5E7D-42FD-AC69-8CBEA9FFE65B}"/>
    <cellStyle name="Normal 15 3 4" xfId="2882" xr:uid="{5DA54BF4-63F4-4DEA-AF1E-F685C70D638E}"/>
    <cellStyle name="Normal 15 3 5" xfId="5095" xr:uid="{2584794C-B164-4262-AEF9-58003887FFBC}"/>
    <cellStyle name="Normal 15 3 6" xfId="7266" xr:uid="{19FBB92A-DB95-425E-8F57-3CEDFC71DBC5}"/>
    <cellStyle name="Normal 15 4" xfId="725" xr:uid="{32F0E8F4-670C-441C-BFD6-3489EE1B5298}"/>
    <cellStyle name="Normal 15 4 2" xfId="1794" xr:uid="{DC57EE10-D3CE-49B4-B845-EA724255F3C0}"/>
    <cellStyle name="Normal 15 4 2 2" xfId="4202" xr:uid="{C9643823-78A0-4F88-BAC5-52B5E20C88D8}"/>
    <cellStyle name="Normal 15 4 2 3" xfId="6414" xr:uid="{E8712BBF-F5CA-492F-8729-B1F50A8BB340}"/>
    <cellStyle name="Normal 15 4 2 4" xfId="8585" xr:uid="{E630ECE0-C173-4056-A1C0-060F2616D7A2}"/>
    <cellStyle name="Normal 15 4 3" xfId="3134" xr:uid="{DF77EAE7-EF28-401A-B6D7-ECE6134BC7EA}"/>
    <cellStyle name="Normal 15 4 4" xfId="5347" xr:uid="{F140BF7E-7273-4703-938D-1E305C1B3C53}"/>
    <cellStyle name="Normal 15 4 5" xfId="7518" xr:uid="{CC1DCBF6-05C2-489B-A7B5-8D0218ABC49E}"/>
    <cellStyle name="Normal 15 5" xfId="1289" xr:uid="{2D5101C8-B67A-4812-BD92-B0D7BEDC3F89}"/>
    <cellStyle name="Normal 15 5 2" xfId="3697" xr:uid="{D6F0084D-22FD-41F3-B09A-2D35BF4737A7}"/>
    <cellStyle name="Normal 15 5 3" xfId="5909" xr:uid="{256C6DA4-0CDC-4711-B95B-4E84723634DA}"/>
    <cellStyle name="Normal 15 5 4" xfId="8080" xr:uid="{281B2F50-04B3-42A6-9748-E706F4CCC15C}"/>
    <cellStyle name="Normal 15 6" xfId="2631" xr:uid="{B9591E87-4002-4D1C-A24E-75AD6F195846}"/>
    <cellStyle name="Normal 15 7" xfId="4845" xr:uid="{8A9DFBAD-8CDB-47A3-836D-125317F71BEF}"/>
    <cellStyle name="Normal 15 8" xfId="7016" xr:uid="{3E3E5F2A-9CAD-40E7-B02C-4C5C6CED909A}"/>
    <cellStyle name="Normal 16" xfId="227" xr:uid="{9B33228E-B0C9-451C-8639-90B7424A0E29}"/>
    <cellStyle name="Normal 16 2" xfId="342" xr:uid="{C3A5B735-1C95-4114-85B5-006001E5DD5E}"/>
    <cellStyle name="Normal 16 2 2" xfId="598" xr:uid="{3ACDB0DE-A446-447F-B332-992B52FF1178}"/>
    <cellStyle name="Normal 16 2 2 2" xfId="1105" xr:uid="{82CAEAEE-A985-434A-BC42-70BB45E34BE2}"/>
    <cellStyle name="Normal 16 2 2 2 2" xfId="2173" xr:uid="{F542B45B-57F0-4344-97D6-1D424C31EBAD}"/>
    <cellStyle name="Normal 16 2 2 2 2 2" xfId="4581" xr:uid="{5DC0B018-5BE2-44DE-A071-794B335E4057}"/>
    <cellStyle name="Normal 16 2 2 2 2 3" xfId="6793" xr:uid="{C6DB8319-7694-4B21-A21C-1EEED9E81259}"/>
    <cellStyle name="Normal 16 2 2 2 2 4" xfId="8964" xr:uid="{AE79B760-674E-48C9-8124-BFA2F2DC934B}"/>
    <cellStyle name="Normal 16 2 2 2 3" xfId="3514" xr:uid="{3F89D093-D167-4B0A-B695-F6FB6F8FAB1E}"/>
    <cellStyle name="Normal 16 2 2 2 4" xfId="5726" xr:uid="{81305271-9E84-40F2-BD65-21390695CB80}"/>
    <cellStyle name="Normal 16 2 2 2 5" xfId="7897" xr:uid="{7030F856-3582-4423-BF19-A331E692415F}"/>
    <cellStyle name="Normal 16 2 2 3" xfId="1668" xr:uid="{D5A3472D-F8A3-4907-A42F-D2FE8CADD636}"/>
    <cellStyle name="Normal 16 2 2 3 2" xfId="4076" xr:uid="{A020127B-70C2-4424-8C83-EA6568F990E5}"/>
    <cellStyle name="Normal 16 2 2 3 3" xfId="6288" xr:uid="{D8D35BD1-65B7-4E10-B738-E9C61433D7F4}"/>
    <cellStyle name="Normal 16 2 2 3 4" xfId="8459" xr:uid="{EE59BD78-69CA-4757-B723-690580B1BBF0}"/>
    <cellStyle name="Normal 16 2 2 4" xfId="3008" xr:uid="{E388FC89-F9A3-4CF5-A286-A5AE9D625ADD}"/>
    <cellStyle name="Normal 16 2 2 5" xfId="5221" xr:uid="{2A7E0469-8142-42D2-BB3A-01DEB4D3EAA4}"/>
    <cellStyle name="Normal 16 2 2 6" xfId="7392" xr:uid="{C84F9FA9-3852-46BF-A108-0030C99324B8}"/>
    <cellStyle name="Normal 16 2 3" xfId="851" xr:uid="{4DD2596C-B976-4EE8-9FF0-E0B38B4381A1}"/>
    <cellStyle name="Normal 16 2 3 2" xfId="1920" xr:uid="{28802A8F-B9CE-480A-8B37-B459BDCFD2F4}"/>
    <cellStyle name="Normal 16 2 3 2 2" xfId="4328" xr:uid="{CD2AACF6-0978-4509-BFD7-75C841AA5BFB}"/>
    <cellStyle name="Normal 16 2 3 2 3" xfId="6540" xr:uid="{79C64889-8DC8-4498-8CF3-40FF985B30AD}"/>
    <cellStyle name="Normal 16 2 3 2 4" xfId="8711" xr:uid="{2F3B7B75-DFF4-4EF4-9D2E-D27D13EE4A0F}"/>
    <cellStyle name="Normal 16 2 3 3" xfId="3260" xr:uid="{28131929-33E5-41C1-8639-DC1DB9BDB75F}"/>
    <cellStyle name="Normal 16 2 3 4" xfId="5473" xr:uid="{427A07C0-824D-464B-99F9-0BE2F7877454}"/>
    <cellStyle name="Normal 16 2 3 5" xfId="7644" xr:uid="{5BAB5AEC-2587-4630-BE3B-44F08C89E450}"/>
    <cellStyle name="Normal 16 2 4" xfId="1415" xr:uid="{72C5EABC-1813-4F37-81E1-452F6A53B698}"/>
    <cellStyle name="Normal 16 2 4 2" xfId="3823" xr:uid="{05F0ECFE-702A-4D83-B489-F1CEFF7889A2}"/>
    <cellStyle name="Normal 16 2 4 3" xfId="6035" xr:uid="{57A82F41-ECA2-43A6-874D-8793754DF5EB}"/>
    <cellStyle name="Normal 16 2 4 4" xfId="8206" xr:uid="{06FAEE86-1C83-4EED-A334-7AD333CE408B}"/>
    <cellStyle name="Normal 16 2 5" xfId="2755" xr:uid="{CE2E0F82-58E5-4FA3-BD6A-E0B74A25994D}"/>
    <cellStyle name="Normal 16 2 6" xfId="4968" xr:uid="{FF07471D-E31E-457D-953A-657B8F9453BD}"/>
    <cellStyle name="Normal 16 2 7" xfId="7139" xr:uid="{D1C76135-D100-40F5-892D-5EF28A9D4E81}"/>
    <cellStyle name="Normal 16 3" xfId="486" xr:uid="{30BDDC51-8D30-4884-9D6D-CFDD6042B003}"/>
    <cellStyle name="Normal 16 3 2" xfId="993" xr:uid="{93DCA73E-7604-4ECA-B259-A9D268A00581}"/>
    <cellStyle name="Normal 16 3 2 2" xfId="2061" xr:uid="{567DBE52-03D3-440A-ABF7-AD7DECBC149A}"/>
    <cellStyle name="Normal 16 3 2 2 2" xfId="4469" xr:uid="{867E1DED-D27E-4C22-BE2B-3DF454E6A199}"/>
    <cellStyle name="Normal 16 3 2 2 3" xfId="6681" xr:uid="{5AECBF8A-1106-4A78-B67F-DE78094CE7CB}"/>
    <cellStyle name="Normal 16 3 2 2 4" xfId="8852" xr:uid="{40E00B3A-963D-402A-83C7-7F2FB479E402}"/>
    <cellStyle name="Normal 16 3 2 3" xfId="3402" xr:uid="{BBA94FC7-7C99-4CEC-B5A1-366E13510226}"/>
    <cellStyle name="Normal 16 3 2 4" xfId="5614" xr:uid="{D20B050B-D77A-4DE8-A8DE-09643E7294D3}"/>
    <cellStyle name="Normal 16 3 2 5" xfId="7785" xr:uid="{9739BD69-1BFA-4DEA-8440-2D5B3717E457}"/>
    <cellStyle name="Normal 16 3 3" xfId="1556" xr:uid="{EEA6818A-74CE-4519-9356-7D7CE6CC47BA}"/>
    <cellStyle name="Normal 16 3 3 2" xfId="3964" xr:uid="{405316B0-9BD8-4D5A-85EA-90E2D9E51B0C}"/>
    <cellStyle name="Normal 16 3 3 3" xfId="6176" xr:uid="{C505932B-BDB9-411B-BDEA-44FD6DBD5035}"/>
    <cellStyle name="Normal 16 3 3 4" xfId="8347" xr:uid="{62BBEC86-1F5C-4A49-AA23-DDB801BF54C7}"/>
    <cellStyle name="Normal 16 3 4" xfId="2896" xr:uid="{E6948B14-38E3-483F-8754-1E095991A4BC}"/>
    <cellStyle name="Normal 16 3 5" xfId="5109" xr:uid="{F84BF016-C8AA-4C5D-A016-D3A67A01B8E1}"/>
    <cellStyle name="Normal 16 3 6" xfId="7280" xr:uid="{0F1F347E-CAE1-46A0-BD2D-A928B4BC50E0}"/>
    <cellStyle name="Normal 16 4" xfId="739" xr:uid="{2ACD28CE-8237-4E1B-9B86-DBBC9EDCD6DC}"/>
    <cellStyle name="Normal 16 4 2" xfId="1808" xr:uid="{320E1969-C206-4C90-8E18-496A25F13FFA}"/>
    <cellStyle name="Normal 16 4 2 2" xfId="4216" xr:uid="{ACC69FFC-61EE-4089-9D64-FF46E53D6B72}"/>
    <cellStyle name="Normal 16 4 2 3" xfId="6428" xr:uid="{C813B391-6F5A-404F-9715-52D2702F59FA}"/>
    <cellStyle name="Normal 16 4 2 4" xfId="8599" xr:uid="{23DE3B9B-D368-4CF9-AB90-0055724C65A2}"/>
    <cellStyle name="Normal 16 4 3" xfId="3148" xr:uid="{FDE0B07B-50A1-438B-BF08-B61E31A09F76}"/>
    <cellStyle name="Normal 16 4 4" xfId="5361" xr:uid="{25FF89EB-1743-436D-BB59-69CE5A490806}"/>
    <cellStyle name="Normal 16 4 5" xfId="7532" xr:uid="{B710339B-FB42-48CF-BF55-6F9A3301FD4B}"/>
    <cellStyle name="Normal 16 5" xfId="1303" xr:uid="{46FAD3A8-E856-4A92-AAEF-1AAAAE1E17F8}"/>
    <cellStyle name="Normal 16 5 2" xfId="3711" xr:uid="{E684C6D9-8221-4B7C-9100-75E5848F0AB2}"/>
    <cellStyle name="Normal 16 5 3" xfId="5923" xr:uid="{90A26EFB-6E0B-48A5-ABD8-7AA91AA2B4C9}"/>
    <cellStyle name="Normal 16 5 4" xfId="8094" xr:uid="{6FCB2168-ABCC-4424-B59C-3BF12FB1322F}"/>
    <cellStyle name="Normal 16 6" xfId="2645" xr:uid="{A5158C5A-2FF4-49B0-A44B-2C68FCDC5FF5}"/>
    <cellStyle name="Normal 16 7" xfId="4859" xr:uid="{41FFA85D-1CDF-486A-9084-23C56F91A4C2}"/>
    <cellStyle name="Normal 16 8" xfId="7030" xr:uid="{6E3F2A73-122C-466B-A33F-EE892A576999}"/>
    <cellStyle name="Normal 17" xfId="228" xr:uid="{A2424CA9-A959-453E-B105-A9EF9D7A03B5}"/>
    <cellStyle name="Normal 17 2" xfId="343" xr:uid="{8BFE3F9D-FB89-4256-B188-25218A87FDE3}"/>
    <cellStyle name="Normal 17 2 2" xfId="599" xr:uid="{CB3612E7-1A5E-4107-8F0C-ACD1F74730E9}"/>
    <cellStyle name="Normal 17 2 2 2" xfId="1106" xr:uid="{583BD6F4-D226-4B61-BD4E-3D1C6F7CACC5}"/>
    <cellStyle name="Normal 17 2 2 2 2" xfId="2174" xr:uid="{E0ACE24D-611F-43E7-81E3-9159646698AA}"/>
    <cellStyle name="Normal 17 2 2 2 2 2" xfId="4582" xr:uid="{5B772A64-E0AA-476C-A57C-733000150595}"/>
    <cellStyle name="Normal 17 2 2 2 2 3" xfId="6794" xr:uid="{E21CB1F0-3FED-4912-8ECA-5DDD65701547}"/>
    <cellStyle name="Normal 17 2 2 2 2 4" xfId="8965" xr:uid="{1222FBF0-BA37-4835-AF45-C763FFC014DA}"/>
    <cellStyle name="Normal 17 2 2 2 3" xfId="3515" xr:uid="{D01BFCF6-12D6-4676-896D-5545B9610805}"/>
    <cellStyle name="Normal 17 2 2 2 4" xfId="5727" xr:uid="{DFEBDF0D-0235-4A94-9862-BB752D46447C}"/>
    <cellStyle name="Normal 17 2 2 2 5" xfId="7898" xr:uid="{CBE75CFD-FD63-4606-815F-BA76754014CD}"/>
    <cellStyle name="Normal 17 2 2 3" xfId="1669" xr:uid="{7E4D0BCE-A6B2-4085-B38A-4BA6ACB9877E}"/>
    <cellStyle name="Normal 17 2 2 3 2" xfId="4077" xr:uid="{2D6D9935-D2D6-4445-8DA9-04EEDC38258A}"/>
    <cellStyle name="Normal 17 2 2 3 3" xfId="6289" xr:uid="{1C51123B-1293-41C8-9FAC-A436498B2E4C}"/>
    <cellStyle name="Normal 17 2 2 3 4" xfId="8460" xr:uid="{D3344FA6-5E2F-4624-971B-CFC7747D1BCF}"/>
    <cellStyle name="Normal 17 2 2 4" xfId="3009" xr:uid="{245A24A4-3F59-4DFF-A344-C505F27ECE0C}"/>
    <cellStyle name="Normal 17 2 2 5" xfId="5222" xr:uid="{8CB60151-C9E3-4FC6-81A5-6153E9A3930F}"/>
    <cellStyle name="Normal 17 2 2 6" xfId="7393" xr:uid="{83583754-257D-4391-B346-D36A94302EDC}"/>
    <cellStyle name="Normal 17 2 3" xfId="852" xr:uid="{2CF3B15B-E9E5-4CAF-8586-1A157BBA6810}"/>
    <cellStyle name="Normal 17 2 3 2" xfId="1921" xr:uid="{ACE8E544-FB5F-4BE3-9E0E-F746CA22B872}"/>
    <cellStyle name="Normal 17 2 3 2 2" xfId="4329" xr:uid="{35D2987C-AE9E-4F7A-8BEC-78198E52639D}"/>
    <cellStyle name="Normal 17 2 3 2 3" xfId="6541" xr:uid="{E76530C3-1DB6-46CB-AD67-97296F8FD813}"/>
    <cellStyle name="Normal 17 2 3 2 4" xfId="8712" xr:uid="{ED8522F6-72EE-4941-941F-8289DDB066F8}"/>
    <cellStyle name="Normal 17 2 3 3" xfId="3261" xr:uid="{718A2C18-C1D0-4AEF-A0C4-D9AE96DACD8E}"/>
    <cellStyle name="Normal 17 2 3 4" xfId="5474" xr:uid="{2336609E-238C-4BD3-ABD9-4D7AE04D8F65}"/>
    <cellStyle name="Normal 17 2 3 5" xfId="7645" xr:uid="{318E8144-1969-440E-8E07-9F04C6083450}"/>
    <cellStyle name="Normal 17 2 4" xfId="1416" xr:uid="{F90872B9-CDB1-4AB9-87C5-B2B5B5119184}"/>
    <cellStyle name="Normal 17 2 4 2" xfId="3824" xr:uid="{8CB245C3-B310-438A-B67F-EDC6E7C55215}"/>
    <cellStyle name="Normal 17 2 4 3" xfId="6036" xr:uid="{AD8DC241-6C3E-4258-B268-667B54AADC44}"/>
    <cellStyle name="Normal 17 2 4 4" xfId="8207" xr:uid="{E803FB02-3793-4FFF-BCBF-589F16110E41}"/>
    <cellStyle name="Normal 17 2 5" xfId="2756" xr:uid="{556CC243-2328-4E9F-B478-547D21AF2711}"/>
    <cellStyle name="Normal 17 2 6" xfId="4969" xr:uid="{04E0C66F-77E9-4CF9-8227-72FA91D581CE}"/>
    <cellStyle name="Normal 17 2 7" xfId="7140" xr:uid="{E2307330-E5F1-4AC8-8FB7-82449326B2C4}"/>
    <cellStyle name="Normal 17 3" xfId="487" xr:uid="{DDDE5C3C-9D05-4D7F-A613-2BF62543D2D8}"/>
    <cellStyle name="Normal 17 3 2" xfId="994" xr:uid="{2D9C88EE-7516-45EF-BD67-D62414454BFA}"/>
    <cellStyle name="Normal 17 3 2 2" xfId="2062" xr:uid="{4FAFD544-F36C-4386-A2E6-7B518854AA9D}"/>
    <cellStyle name="Normal 17 3 2 2 2" xfId="4470" xr:uid="{FE635C52-82F9-4927-9431-922655021D2A}"/>
    <cellStyle name="Normal 17 3 2 2 3" xfId="6682" xr:uid="{0E8A1401-132C-4FA7-AEBF-C69A27F31173}"/>
    <cellStyle name="Normal 17 3 2 2 4" xfId="8853" xr:uid="{1412ABE0-CAFD-4F58-9206-FE5D766E2CD8}"/>
    <cellStyle name="Normal 17 3 2 3" xfId="3403" xr:uid="{534BEA2A-4B8F-4A0A-89C9-98B4BC5C02FF}"/>
    <cellStyle name="Normal 17 3 2 4" xfId="5615" xr:uid="{6A362213-4346-4EF4-BC98-4E2249C9204B}"/>
    <cellStyle name="Normal 17 3 2 5" xfId="7786" xr:uid="{C1F1F64F-97E1-401D-B7CF-98AF55F16005}"/>
    <cellStyle name="Normal 17 3 3" xfId="1557" xr:uid="{EF0359B9-F052-4258-90BD-99571E3FF3A3}"/>
    <cellStyle name="Normal 17 3 3 2" xfId="3965" xr:uid="{F4B5B773-1475-4AEB-B5F2-871910E875E8}"/>
    <cellStyle name="Normal 17 3 3 3" xfId="6177" xr:uid="{9428D292-18E5-4657-AF71-F2B688025325}"/>
    <cellStyle name="Normal 17 3 3 4" xfId="8348" xr:uid="{860FF460-BEEC-44AF-BAE6-6BAEAF384402}"/>
    <cellStyle name="Normal 17 3 4" xfId="2897" xr:uid="{3DB9DEAF-E042-4380-919F-F0B10CEB35CF}"/>
    <cellStyle name="Normal 17 3 5" xfId="5110" xr:uid="{D46593A3-3F15-42DC-B8BE-410A549708D9}"/>
    <cellStyle name="Normal 17 3 6" xfId="7281" xr:uid="{23B661BF-5160-49DD-A976-2E212172DED8}"/>
    <cellStyle name="Normal 17 4" xfId="740" xr:uid="{7CC17136-6F07-416F-B056-987255371ACB}"/>
    <cellStyle name="Normal 17 4 2" xfId="1809" xr:uid="{746F22A5-E334-4D34-BB18-C9A89C26607C}"/>
    <cellStyle name="Normal 17 4 2 2" xfId="4217" xr:uid="{70CE99A3-9ED6-478C-A435-3A787B3CFDBA}"/>
    <cellStyle name="Normal 17 4 2 3" xfId="6429" xr:uid="{F0382E6D-DBD9-4A11-B8DA-D01984A3CB41}"/>
    <cellStyle name="Normal 17 4 2 4" xfId="8600" xr:uid="{B9B00737-D424-47B9-B2CB-4C9716556543}"/>
    <cellStyle name="Normal 17 4 3" xfId="3149" xr:uid="{A5A98A2C-BF88-409A-8580-574026312835}"/>
    <cellStyle name="Normal 17 4 4" xfId="5362" xr:uid="{CF7AED60-B356-4306-A2DC-2B0FFADF31BB}"/>
    <cellStyle name="Normal 17 4 5" xfId="7533" xr:uid="{DBB4DDC2-26D4-4266-894B-7CCCE2654262}"/>
    <cellStyle name="Normal 17 5" xfId="1304" xr:uid="{5F466BCA-E890-4E04-8A13-4228C998E2B7}"/>
    <cellStyle name="Normal 17 5 2" xfId="3712" xr:uid="{40509C29-DF9D-4786-AE3B-B83C2F3CA42C}"/>
    <cellStyle name="Normal 17 5 3" xfId="5924" xr:uid="{670AD9D5-C34F-4C72-B661-CF88B0555D13}"/>
    <cellStyle name="Normal 17 5 4" xfId="8095" xr:uid="{D5D0DA4E-C39F-41DE-A6C4-0C6B211FAAAC}"/>
    <cellStyle name="Normal 17 6" xfId="2646" xr:uid="{E535CBE0-D36C-4E45-AA4C-053F45CA65C8}"/>
    <cellStyle name="Normal 17 7" xfId="4860" xr:uid="{EFF4E48E-480D-4DED-BC64-A2599BE80CEB}"/>
    <cellStyle name="Normal 17 8" xfId="7031" xr:uid="{E227693E-270B-430F-A25A-F26D619DC7EE}"/>
    <cellStyle name="Normal 18" xfId="242" xr:uid="{F1382F1A-4AB8-45E4-9C26-7D395070AF1D}"/>
    <cellStyle name="Normal 18 2" xfId="357" xr:uid="{D8EBFB54-E840-4E11-AC13-208681425212}"/>
    <cellStyle name="Normal 18 2 2" xfId="613" xr:uid="{C9885AD1-3560-4250-8791-A2B1952E1915}"/>
    <cellStyle name="Normal 18 2 2 2" xfId="1120" xr:uid="{A1A1A678-6AD1-4C72-971C-E63647E6F257}"/>
    <cellStyle name="Normal 18 2 2 2 2" xfId="2188" xr:uid="{A656A9D9-357C-4DC0-8204-CEDBBC9ECD9B}"/>
    <cellStyle name="Normal 18 2 2 2 2 2" xfId="4596" xr:uid="{7C7EB360-0FF5-44D4-BF12-F9622187AAB7}"/>
    <cellStyle name="Normal 18 2 2 2 2 3" xfId="6808" xr:uid="{738CE697-D5D2-424D-962E-0C71C10FD8CB}"/>
    <cellStyle name="Normal 18 2 2 2 2 4" xfId="8979" xr:uid="{C821CD76-87A8-4974-A57B-71AFB2176B69}"/>
    <cellStyle name="Normal 18 2 2 2 3" xfId="3529" xr:uid="{C9456447-E0A4-4FB2-9BBE-395E3DA40DE9}"/>
    <cellStyle name="Normal 18 2 2 2 4" xfId="5741" xr:uid="{EB772FDF-D2C7-4786-9796-EF659A7CBCC5}"/>
    <cellStyle name="Normal 18 2 2 2 5" xfId="7912" xr:uid="{0EF2C6F2-4BF3-4131-81E0-4F4392789C2A}"/>
    <cellStyle name="Normal 18 2 2 3" xfId="1683" xr:uid="{BFF0CA0D-BCA6-4818-8CB6-2D7947D35637}"/>
    <cellStyle name="Normal 18 2 2 3 2" xfId="4091" xr:uid="{86E5E660-0113-4211-9E0A-89FF10808370}"/>
    <cellStyle name="Normal 18 2 2 3 3" xfId="6303" xr:uid="{37CADC2F-0C94-4D55-8B37-09E871C8594B}"/>
    <cellStyle name="Normal 18 2 2 3 4" xfId="8474" xr:uid="{EAEBA93A-0543-4C06-B154-6160AC0E6564}"/>
    <cellStyle name="Normal 18 2 2 4" xfId="3023" xr:uid="{41E27607-1F3B-4A9D-A583-E55A385830AB}"/>
    <cellStyle name="Normal 18 2 2 5" xfId="5236" xr:uid="{F581FEF9-CF22-4D4F-8CA3-2258E0448F04}"/>
    <cellStyle name="Normal 18 2 2 6" xfId="7407" xr:uid="{7D28016C-43C3-452E-9566-76D95CF6D8DF}"/>
    <cellStyle name="Normal 18 2 3" xfId="866" xr:uid="{B39D2316-3016-4A06-AC5D-6DAF8E69C9AF}"/>
    <cellStyle name="Normal 18 2 3 2" xfId="1935" xr:uid="{59B9599A-86C9-4062-B8A6-890E9B7E6F01}"/>
    <cellStyle name="Normal 18 2 3 2 2" xfId="4343" xr:uid="{D26E0947-A3E4-4AC7-B908-8FDDE89F4178}"/>
    <cellStyle name="Normal 18 2 3 2 3" xfId="6555" xr:uid="{43BFE0F5-A47C-49CA-8A2D-54B94135BE84}"/>
    <cellStyle name="Normal 18 2 3 2 4" xfId="8726" xr:uid="{EEFAB255-FE3A-4763-9C1D-646669B5111D}"/>
    <cellStyle name="Normal 18 2 3 3" xfId="3275" xr:uid="{33403B17-EFEF-4E5D-A3BD-7DAC514F7045}"/>
    <cellStyle name="Normal 18 2 3 4" xfId="5488" xr:uid="{7736A5D0-DE91-41A2-8878-DADEC633465D}"/>
    <cellStyle name="Normal 18 2 3 5" xfId="7659" xr:uid="{BBA473E0-CF93-41A8-992A-C81969C70007}"/>
    <cellStyle name="Normal 18 2 4" xfId="1430" xr:uid="{ECE85DEC-0CD5-43B6-96C7-61CCD1DCC0DC}"/>
    <cellStyle name="Normal 18 2 4 2" xfId="3838" xr:uid="{8A42BF38-6745-4C7F-BBBF-8731A0773611}"/>
    <cellStyle name="Normal 18 2 4 3" xfId="6050" xr:uid="{A833C931-3B1B-4831-A392-31EED153B02E}"/>
    <cellStyle name="Normal 18 2 4 4" xfId="8221" xr:uid="{7EB25DE2-A8F0-4147-B55F-45CE0EDA28C5}"/>
    <cellStyle name="Normal 18 2 5" xfId="2770" xr:uid="{7C867AE5-78FC-48FD-8507-22F51AED5EC1}"/>
    <cellStyle name="Normal 18 2 6" xfId="4983" xr:uid="{EFD07B12-0AE2-47D2-A0DA-999F38EFB8E8}"/>
    <cellStyle name="Normal 18 2 7" xfId="7154" xr:uid="{0F0F04DF-2921-4900-8BA2-41955822A6AB}"/>
    <cellStyle name="Normal 18 3" xfId="501" xr:uid="{79DCEB67-230B-401A-A88F-430FBAE46A59}"/>
    <cellStyle name="Normal 18 3 2" xfId="1008" xr:uid="{AAB43F72-94AD-48D7-AB60-8B77B7AA3E6C}"/>
    <cellStyle name="Normal 18 3 2 2" xfId="2076" xr:uid="{D29DD164-5608-4454-BAAF-594E933AC1B7}"/>
    <cellStyle name="Normal 18 3 2 2 2" xfId="4484" xr:uid="{E95C8719-A450-480F-A6D7-9F4BB7B11E80}"/>
    <cellStyle name="Normal 18 3 2 2 3" xfId="6696" xr:uid="{904FB83F-B45D-40AE-8831-D41A7C0BEFB5}"/>
    <cellStyle name="Normal 18 3 2 2 4" xfId="8867" xr:uid="{8A7572E0-FB77-4497-8F23-DB60F30AD703}"/>
    <cellStyle name="Normal 18 3 2 3" xfId="3417" xr:uid="{322F3F7B-1FF4-4E70-AF79-3597F000913D}"/>
    <cellStyle name="Normal 18 3 2 4" xfId="5629" xr:uid="{63CD2EAD-2A2E-47EF-8CE0-19709F0953B0}"/>
    <cellStyle name="Normal 18 3 2 5" xfId="7800" xr:uid="{2050D380-857F-47BA-8E08-B29E57AF4F07}"/>
    <cellStyle name="Normal 18 3 3" xfId="1571" xr:uid="{202E943D-F06D-4B44-AE02-A32118500C9E}"/>
    <cellStyle name="Normal 18 3 3 2" xfId="3979" xr:uid="{B6A5DA44-2DEC-48B1-A2DD-443BA817FF2F}"/>
    <cellStyle name="Normal 18 3 3 3" xfId="6191" xr:uid="{CF29D8A0-4A56-450A-A8BD-A52F2FB57ACA}"/>
    <cellStyle name="Normal 18 3 3 4" xfId="8362" xr:uid="{B1C84678-EC74-49E7-91DB-BECBCFD3A774}"/>
    <cellStyle name="Normal 18 3 4" xfId="2911" xr:uid="{21B3C3B9-5ACD-4D56-978D-E72CE6CDA3F0}"/>
    <cellStyle name="Normal 18 3 5" xfId="5124" xr:uid="{E3D42015-49AD-4BCD-9C7C-BBFBA63C8E5E}"/>
    <cellStyle name="Normal 18 3 6" xfId="7295" xr:uid="{CE916986-4FD6-4EF9-BC92-B64ABB8E3FFC}"/>
    <cellStyle name="Normal 18 4" xfId="754" xr:uid="{48ECE8CB-A7E6-46AF-8749-F56A90CDCD0E}"/>
    <cellStyle name="Normal 18 4 2" xfId="1823" xr:uid="{8B0D69EB-039D-4E30-936B-8885A4B7323F}"/>
    <cellStyle name="Normal 18 4 2 2" xfId="4231" xr:uid="{1844A8B7-148A-4474-9E0D-4E411DB936B5}"/>
    <cellStyle name="Normal 18 4 2 3" xfId="6443" xr:uid="{7BB17293-C48F-4BD2-9969-CDF995D2DDCF}"/>
    <cellStyle name="Normal 18 4 2 4" xfId="8614" xr:uid="{9815605A-EECC-4676-ADDF-3CAADB3C11B9}"/>
    <cellStyle name="Normal 18 4 3" xfId="3163" xr:uid="{34766A83-A765-43CF-BC42-9388EFDDA231}"/>
    <cellStyle name="Normal 18 4 4" xfId="5376" xr:uid="{9911FC8F-83AE-4E36-8F4B-7C336F471987}"/>
    <cellStyle name="Normal 18 4 5" xfId="7547" xr:uid="{B4981099-A892-41DC-BEF9-0EAA2FF4EF0A}"/>
    <cellStyle name="Normal 18 5" xfId="1318" xr:uid="{F9E43B38-48A2-4604-933C-5AEEA6EF58D3}"/>
    <cellStyle name="Normal 18 5 2" xfId="3726" xr:uid="{685758E0-802D-4C00-9BB8-60C54DA802CB}"/>
    <cellStyle name="Normal 18 5 3" xfId="5938" xr:uid="{4CD24DF3-E653-4E9E-AACC-CF78B323E4CC}"/>
    <cellStyle name="Normal 18 5 4" xfId="8109" xr:uid="{E022567B-0124-4EA5-A8B3-8FD260A77884}"/>
    <cellStyle name="Normal 18 6" xfId="2660" xr:uid="{EB670808-0101-4415-B0A8-ED13C157E843}"/>
    <cellStyle name="Normal 18 7" xfId="4874" xr:uid="{C2AAB3FC-0475-43BE-AF70-F6C9EB11E772}"/>
    <cellStyle name="Normal 18 8" xfId="7045" xr:uid="{3811B750-27B9-4A07-8A84-F33B0E272A5B}"/>
    <cellStyle name="Normal 19" xfId="256" xr:uid="{72BBAEEC-5D4C-4D47-8BF1-60B4F90B1428}"/>
    <cellStyle name="Normal 19 2" xfId="371" xr:uid="{15B2630C-FD5E-40E0-92BC-9B05B7E6F181}"/>
    <cellStyle name="Normal 19 2 2" xfId="627" xr:uid="{5AD30EC9-1A26-4C15-AD9B-E9B3877BC6D4}"/>
    <cellStyle name="Normal 19 2 2 2" xfId="1134" xr:uid="{34DB56E3-D0A2-4A6E-BD65-8E63C79DA617}"/>
    <cellStyle name="Normal 19 2 2 2 2" xfId="2202" xr:uid="{ADE10A4A-78C3-475B-9AC4-392D53E3B140}"/>
    <cellStyle name="Normal 19 2 2 2 2 2" xfId="4610" xr:uid="{C73FD032-BCFB-452E-9286-7BFE5C8BBCEB}"/>
    <cellStyle name="Normal 19 2 2 2 2 3" xfId="6822" xr:uid="{F2E9E3A5-07DA-448C-992E-38564E76C5BA}"/>
    <cellStyle name="Normal 19 2 2 2 2 4" xfId="8993" xr:uid="{16CBB0AF-638B-4878-9000-E129BF91289B}"/>
    <cellStyle name="Normal 19 2 2 2 3" xfId="3543" xr:uid="{4729D349-0927-4FC0-9991-34FA07474DD7}"/>
    <cellStyle name="Normal 19 2 2 2 4" xfId="5755" xr:uid="{564E6401-6A3E-4DAA-8539-FDABA77B28EA}"/>
    <cellStyle name="Normal 19 2 2 2 5" xfId="7926" xr:uid="{B2FBC200-4397-4890-90AB-CBE4A055FC61}"/>
    <cellStyle name="Normal 19 2 2 3" xfId="1697" xr:uid="{93292D42-1768-499F-BF14-96F22A273658}"/>
    <cellStyle name="Normal 19 2 2 3 2" xfId="4105" xr:uid="{6C226035-F1FF-4728-BB0C-5619FA444CF1}"/>
    <cellStyle name="Normal 19 2 2 3 3" xfId="6317" xr:uid="{40039DD4-D734-4D32-A113-BD7B3C2CF8E8}"/>
    <cellStyle name="Normal 19 2 2 3 4" xfId="8488" xr:uid="{F684E756-8E0D-4B19-BFA0-BDCC08D97CF6}"/>
    <cellStyle name="Normal 19 2 2 4" xfId="3037" xr:uid="{4D0C1877-6C50-4393-866C-7A0A8D87CA96}"/>
    <cellStyle name="Normal 19 2 2 5" xfId="5250" xr:uid="{E73EE702-8399-4C78-B687-B1A6742A8978}"/>
    <cellStyle name="Normal 19 2 2 6" xfId="7421" xr:uid="{600FC257-34C8-4719-967C-88EE61C41EB1}"/>
    <cellStyle name="Normal 19 2 3" xfId="880" xr:uid="{35933330-FA92-4BDB-9641-CEF8EC7EFF3A}"/>
    <cellStyle name="Normal 19 2 3 2" xfId="1949" xr:uid="{19CBF86C-FC61-4E4D-B83E-84939A28F7A7}"/>
    <cellStyle name="Normal 19 2 3 2 2" xfId="4357" xr:uid="{3B75CABC-6BA4-48BB-A068-C783B6EEEA75}"/>
    <cellStyle name="Normal 19 2 3 2 3" xfId="6569" xr:uid="{379B413B-0AB8-42CF-9C54-924DB767B61C}"/>
    <cellStyle name="Normal 19 2 3 2 4" xfId="8740" xr:uid="{B3092FFF-B3EA-4F30-8A1F-630248129E01}"/>
    <cellStyle name="Normal 19 2 3 3" xfId="3289" xr:uid="{0590E012-DC35-4AE3-80B6-79985DAA460E}"/>
    <cellStyle name="Normal 19 2 3 4" xfId="5502" xr:uid="{85DF5CFF-7F46-4B3F-8271-7D325A6D5B45}"/>
    <cellStyle name="Normal 19 2 3 5" xfId="7673" xr:uid="{16EE21E1-683B-4D7C-ABD1-BD6A3561412A}"/>
    <cellStyle name="Normal 19 2 4" xfId="1444" xr:uid="{F9C6FD21-5222-4E9D-96C9-D503290BE564}"/>
    <cellStyle name="Normal 19 2 4 2" xfId="3852" xr:uid="{D958FDC4-E961-4528-888D-5518F3DA8F9F}"/>
    <cellStyle name="Normal 19 2 4 3" xfId="6064" xr:uid="{8C749A7D-0390-4A02-8D71-CF8AFB31602A}"/>
    <cellStyle name="Normal 19 2 4 4" xfId="8235" xr:uid="{B283CEB6-D404-4C26-9D49-44F44FB34C4A}"/>
    <cellStyle name="Normal 19 2 5" xfId="2784" xr:uid="{398D0BCC-8345-4350-A69C-8583FB68D9F1}"/>
    <cellStyle name="Normal 19 2 6" xfId="4997" xr:uid="{8144368B-E7E2-4649-85C2-0BD387BA2DBD}"/>
    <cellStyle name="Normal 19 2 7" xfId="7168" xr:uid="{BECF1835-3432-4C6B-83C2-A6402B07C826}"/>
    <cellStyle name="Normal 19 3" xfId="515" xr:uid="{83EDF1E1-75C8-4D15-B345-8005EDAC7602}"/>
    <cellStyle name="Normal 19 3 2" xfId="1022" xr:uid="{0301C712-70FB-451E-9C93-A6965062C3E6}"/>
    <cellStyle name="Normal 19 3 2 2" xfId="2090" xr:uid="{389D17EF-1B76-4302-A18E-37E6B81571C9}"/>
    <cellStyle name="Normal 19 3 2 2 2" xfId="4498" xr:uid="{9CCE3653-E718-4F93-AE50-1BE650529E40}"/>
    <cellStyle name="Normal 19 3 2 2 3" xfId="6710" xr:uid="{D62EEEF6-291C-4DCD-AC20-3BB7CD52C0AB}"/>
    <cellStyle name="Normal 19 3 2 2 4" xfId="8881" xr:uid="{9AE97278-73B5-491B-A2B8-D454E871A839}"/>
    <cellStyle name="Normal 19 3 2 3" xfId="3431" xr:uid="{72431679-59CB-4218-A606-291FE75B53AE}"/>
    <cellStyle name="Normal 19 3 2 4" xfId="5643" xr:uid="{AC5AAD86-94F2-4071-B900-2DAD16F8CC63}"/>
    <cellStyle name="Normal 19 3 2 5" xfId="7814" xr:uid="{05475F08-E0A4-4256-A459-C4D461648609}"/>
    <cellStyle name="Normal 19 3 3" xfId="1585" xr:uid="{0A7435A4-C5A9-45D0-B364-ED57C74667C3}"/>
    <cellStyle name="Normal 19 3 3 2" xfId="3993" xr:uid="{059E4822-376A-4F90-BB65-F9639BD520DB}"/>
    <cellStyle name="Normal 19 3 3 3" xfId="6205" xr:uid="{3154E1AE-A3EB-4EEE-8AAC-F8827892C28F}"/>
    <cellStyle name="Normal 19 3 3 4" xfId="8376" xr:uid="{5FF00CD7-6630-4764-A615-C5272144FB6A}"/>
    <cellStyle name="Normal 19 3 4" xfId="2925" xr:uid="{63284706-1238-4382-9E25-562A3079E7BC}"/>
    <cellStyle name="Normal 19 3 5" xfId="5138" xr:uid="{8A76E6AC-7B5F-4878-A6D6-FA82EB7B04B7}"/>
    <cellStyle name="Normal 19 3 6" xfId="7309" xr:uid="{2FF3D5ED-72E2-4D2A-9184-2879001E2BBC}"/>
    <cellStyle name="Normal 19 4" xfId="768" xr:uid="{F5326665-DD6D-45B9-BB51-AB2F674C7E92}"/>
    <cellStyle name="Normal 19 4 2" xfId="1837" xr:uid="{8A61C70D-0B03-4CE9-9CE6-7C70007DB3DD}"/>
    <cellStyle name="Normal 19 4 2 2" xfId="4245" xr:uid="{65A101CB-87A6-47C0-8851-20F280013CF0}"/>
    <cellStyle name="Normal 19 4 2 3" xfId="6457" xr:uid="{6F707932-AD01-4D7F-8E4D-93084FFE1BAD}"/>
    <cellStyle name="Normal 19 4 2 4" xfId="8628" xr:uid="{902FD62C-3E6F-4168-9CD0-F320D93F11F3}"/>
    <cellStyle name="Normal 19 4 3" xfId="3177" xr:uid="{5E350B11-C1B9-415A-AEEC-FEBB22E657F6}"/>
    <cellStyle name="Normal 19 4 4" xfId="5390" xr:uid="{AEE73799-8101-4BD8-9739-4B0E9BE81DA0}"/>
    <cellStyle name="Normal 19 4 5" xfId="7561" xr:uid="{35C127A0-22E7-487C-8709-42F56D957842}"/>
    <cellStyle name="Normal 19 5" xfId="1332" xr:uid="{64C529A3-30B8-4821-9284-EDB60D9AA91A}"/>
    <cellStyle name="Normal 19 5 2" xfId="3740" xr:uid="{CDD1A008-194F-4449-B672-992B19095F46}"/>
    <cellStyle name="Normal 19 5 3" xfId="5952" xr:uid="{77C10DFF-AD6E-4BEC-AC3B-9DD03CC48717}"/>
    <cellStyle name="Normal 19 5 4" xfId="8123" xr:uid="{B7E48B0D-CAA1-4F47-93C2-5C36748E9D3F}"/>
    <cellStyle name="Normal 19 6" xfId="2674" xr:uid="{1C5C728E-5686-4855-8893-50EB5153A3C3}"/>
    <cellStyle name="Normal 19 7" xfId="4888" xr:uid="{A106BDE4-939A-4E9F-90E9-924106DD14C2}"/>
    <cellStyle name="Normal 19 8" xfId="7059" xr:uid="{DCE3A1D8-42D6-4593-BF80-6EA4A73C0E31}"/>
    <cellStyle name="Normal 2" xfId="1" xr:uid="{DE01CE89-C57F-46DD-A91C-24A42D6BC8C2}"/>
    <cellStyle name="Normal 2 2" xfId="172" xr:uid="{87E66546-87FB-417C-A330-15DF66EA3E79}"/>
    <cellStyle name="Normal 2 2 2" xfId="2571" xr:uid="{7967F7D3-0A1D-4B6E-A2C0-6153AE0BAF0F}"/>
    <cellStyle name="Normal 2 3" xfId="188" xr:uid="{034E2A76-07BB-4C78-A6BD-08079623D190}"/>
    <cellStyle name="Normal 2 3 2" xfId="2575" xr:uid="{4ADA4FDC-1872-4953-A6E1-172333496B81}"/>
    <cellStyle name="Normal 2 3 2 2" xfId="4791" xr:uid="{C058E71F-F1BA-4037-B135-7B9ED87DD96A}"/>
    <cellStyle name="Normal 2 4" xfId="201" xr:uid="{F87B98A5-D8A4-4DCE-BD21-55B20F92721E}"/>
    <cellStyle name="Normal 2 4 2" xfId="323" xr:uid="{029FB05D-C53F-440F-B4A3-4977CDC202B4}"/>
    <cellStyle name="Normal 2 4 3" xfId="2628" xr:uid="{32279F16-F55A-4DD4-A35E-12AB685126B0}"/>
    <cellStyle name="Normal 2 5" xfId="55" xr:uid="{F7155252-CC65-42AC-B277-2A5243A7159B}"/>
    <cellStyle name="Normal 20" xfId="270" xr:uid="{604B1E08-7623-43A6-AC79-9B880B0FF53F}"/>
    <cellStyle name="Normal 20 2" xfId="385" xr:uid="{C60AB5B5-700D-465F-8BCA-3BCC4907CF9F}"/>
    <cellStyle name="Normal 20 2 2" xfId="641" xr:uid="{DC8E4AEA-9E96-40E2-B119-5A5D38EC1731}"/>
    <cellStyle name="Normal 20 2 2 2" xfId="1148" xr:uid="{33C45C8C-70EF-4AFD-9816-0F7C2F4B7089}"/>
    <cellStyle name="Normal 20 2 2 2 2" xfId="2216" xr:uid="{579ADE9A-FFB0-4607-BA6F-792E25944382}"/>
    <cellStyle name="Normal 20 2 2 2 2 2" xfId="4624" xr:uid="{8603B56C-287C-4910-B394-EF99073BCBD1}"/>
    <cellStyle name="Normal 20 2 2 2 2 3" xfId="6836" xr:uid="{886D6CE2-1990-461B-AF44-C9E307087996}"/>
    <cellStyle name="Normal 20 2 2 2 2 4" xfId="9007" xr:uid="{54370ADD-1F71-4F5A-8E48-EE95E2AF676E}"/>
    <cellStyle name="Normal 20 2 2 2 3" xfId="3557" xr:uid="{1DE15A4B-89CE-4D4C-9054-1202FDC9F16A}"/>
    <cellStyle name="Normal 20 2 2 2 4" xfId="5769" xr:uid="{436849C3-E713-477D-B8BB-7838928A1E37}"/>
    <cellStyle name="Normal 20 2 2 2 5" xfId="7940" xr:uid="{C679BDBA-AF32-4404-B317-096C1408395B}"/>
    <cellStyle name="Normal 20 2 2 3" xfId="1711" xr:uid="{1A52733C-C221-46EA-B1C6-98720F06A5B1}"/>
    <cellStyle name="Normal 20 2 2 3 2" xfId="4119" xr:uid="{DE7BEE4A-3204-4C00-B828-F568FD51345C}"/>
    <cellStyle name="Normal 20 2 2 3 3" xfId="6331" xr:uid="{6B67997D-52E5-415C-ABB7-92DDDC177913}"/>
    <cellStyle name="Normal 20 2 2 3 4" xfId="8502" xr:uid="{60B1E3CB-DCF6-48B7-BD40-6C24B79904F2}"/>
    <cellStyle name="Normal 20 2 2 4" xfId="3051" xr:uid="{3E16222B-3525-495B-82F5-06D1CA3D5A4A}"/>
    <cellStyle name="Normal 20 2 2 5" xfId="5264" xr:uid="{8DD821CB-E5D0-46DE-AAD2-C7FE9D507747}"/>
    <cellStyle name="Normal 20 2 2 6" xfId="7435" xr:uid="{DCA8BDA6-977D-4370-8D66-BA25C3BC2992}"/>
    <cellStyle name="Normal 20 2 3" xfId="894" xr:uid="{49C190B3-D481-4EBC-8082-E8A9AE6E1C0E}"/>
    <cellStyle name="Normal 20 2 3 2" xfId="1963" xr:uid="{C8098869-54C0-4AC6-885E-374EC95C25F0}"/>
    <cellStyle name="Normal 20 2 3 2 2" xfId="4371" xr:uid="{A49BB343-715D-4186-996A-F4777F795877}"/>
    <cellStyle name="Normal 20 2 3 2 3" xfId="6583" xr:uid="{4B606C44-E016-48C7-A4DF-DB57C75808B6}"/>
    <cellStyle name="Normal 20 2 3 2 4" xfId="8754" xr:uid="{48991FAE-2682-4A2F-B0FA-2B93B0484829}"/>
    <cellStyle name="Normal 20 2 3 3" xfId="3303" xr:uid="{21C60561-0759-4BAE-B5F9-BC596584C6F8}"/>
    <cellStyle name="Normal 20 2 3 4" xfId="5516" xr:uid="{290965FF-A780-4C34-B79C-65BF04E71012}"/>
    <cellStyle name="Normal 20 2 3 5" xfId="7687" xr:uid="{E5E9BF72-9E0C-4301-B5A7-B3ACEB903618}"/>
    <cellStyle name="Normal 20 2 4" xfId="1458" xr:uid="{74E62F56-632B-4328-B7A4-E3A563B67A70}"/>
    <cellStyle name="Normal 20 2 4 2" xfId="3866" xr:uid="{576B427B-199C-41A4-A711-E635D62EC85C}"/>
    <cellStyle name="Normal 20 2 4 3" xfId="6078" xr:uid="{0E1F5EEF-7FEF-4038-8027-D43F3A86BFD8}"/>
    <cellStyle name="Normal 20 2 4 4" xfId="8249" xr:uid="{F511B1B9-FB85-4E64-8780-20BAEE8DEE41}"/>
    <cellStyle name="Normal 20 2 5" xfId="2798" xr:uid="{2C7B4CB6-35AF-496B-8C94-1B630C05B3B0}"/>
    <cellStyle name="Normal 20 2 6" xfId="5011" xr:uid="{84EF6421-BB75-44CF-BB02-79DEE989F694}"/>
    <cellStyle name="Normal 20 2 7" xfId="7182" xr:uid="{3FFFE7EA-9247-44B7-9FD5-31F2599FD5E6}"/>
    <cellStyle name="Normal 20 3" xfId="529" xr:uid="{0C958524-34F3-48A6-9297-4B8E1C0FDD40}"/>
    <cellStyle name="Normal 20 3 2" xfId="1036" xr:uid="{01C3A236-E60E-4BD4-9EF7-092629FB50F3}"/>
    <cellStyle name="Normal 20 3 2 2" xfId="2104" xr:uid="{52E757FC-ECB3-4F5C-8820-58D2A7C0326A}"/>
    <cellStyle name="Normal 20 3 2 2 2" xfId="4512" xr:uid="{54302550-D20A-4638-B00D-9621257D9BFB}"/>
    <cellStyle name="Normal 20 3 2 2 3" xfId="6724" xr:uid="{3DDE38C2-2D35-478F-A126-8DE98BF6DB72}"/>
    <cellStyle name="Normal 20 3 2 2 4" xfId="8895" xr:uid="{604B364E-23F5-483C-8390-C52D8A5CFF34}"/>
    <cellStyle name="Normal 20 3 2 3" xfId="3445" xr:uid="{3F3FFA05-7E70-4F9D-AB64-A84FAFB0F1BA}"/>
    <cellStyle name="Normal 20 3 2 4" xfId="5657" xr:uid="{D9718297-6061-4F4C-9AB6-67DB2B0A37A4}"/>
    <cellStyle name="Normal 20 3 2 5" xfId="7828" xr:uid="{5DFA3C3B-9C77-4330-AEBB-615CC226C3F3}"/>
    <cellStyle name="Normal 20 3 3" xfId="1599" xr:uid="{273D9701-569A-4650-8B0F-7BEF52A34841}"/>
    <cellStyle name="Normal 20 3 3 2" xfId="4007" xr:uid="{75E4CFCD-751D-4F8A-934B-036914E57754}"/>
    <cellStyle name="Normal 20 3 3 3" xfId="6219" xr:uid="{9DA8829F-ACCE-40CE-95E1-D6F1736317EA}"/>
    <cellStyle name="Normal 20 3 3 4" xfId="8390" xr:uid="{29839FE0-AF55-42FE-A95B-A60E54C2A20E}"/>
    <cellStyle name="Normal 20 3 4" xfId="2939" xr:uid="{02C15FF5-8DA6-4160-9BF4-E306316B9329}"/>
    <cellStyle name="Normal 20 3 5" xfId="5152" xr:uid="{6E3C3D8E-BE14-4E2B-A11F-CED7278F6441}"/>
    <cellStyle name="Normal 20 3 6" xfId="7323" xr:uid="{4963B993-9639-4F69-BA30-01C15E08F78C}"/>
    <cellStyle name="Normal 20 4" xfId="782" xr:uid="{6E0F500F-5A72-46E6-847B-7BBACE9E262B}"/>
    <cellStyle name="Normal 20 4 2" xfId="1851" xr:uid="{E8307A0F-0624-451E-9F0D-7F20FB19F0CA}"/>
    <cellStyle name="Normal 20 4 2 2" xfId="4259" xr:uid="{0FB93BA8-98EF-4966-A7F4-116B54410E06}"/>
    <cellStyle name="Normal 20 4 2 3" xfId="6471" xr:uid="{0C205674-1260-4EC3-9E6A-EA87C5789C20}"/>
    <cellStyle name="Normal 20 4 2 4" xfId="8642" xr:uid="{0EE38024-C804-4C4A-A140-79DEA2C2A0E4}"/>
    <cellStyle name="Normal 20 4 3" xfId="3191" xr:uid="{FC8CC2C6-AE68-411F-ACA0-0C4C69BA399B}"/>
    <cellStyle name="Normal 20 4 4" xfId="5404" xr:uid="{832F26C3-4DA1-45B9-A77D-D8AA177A7A4B}"/>
    <cellStyle name="Normal 20 4 5" xfId="7575" xr:uid="{675805E8-A009-49E8-A486-6C489EE87CFD}"/>
    <cellStyle name="Normal 20 5" xfId="1346" xr:uid="{2B06A621-2B28-4D68-91C9-5153A5D2EEE2}"/>
    <cellStyle name="Normal 20 5 2" xfId="3754" xr:uid="{88128826-29A0-4EE6-828D-1353ADAEC1F7}"/>
    <cellStyle name="Normal 20 5 3" xfId="5966" xr:uid="{E841EA57-9E7C-446B-A424-BB8ED464D6F4}"/>
    <cellStyle name="Normal 20 5 4" xfId="8137" xr:uid="{F66E1113-B61B-4048-9D5A-7EF5B44BE5B1}"/>
    <cellStyle name="Normal 20 6" xfId="2688" xr:uid="{5B6237AC-A418-4D1B-8EF3-9471B56960CB}"/>
    <cellStyle name="Normal 20 7" xfId="4902" xr:uid="{5C71318E-0FCB-4359-91DD-1F440DD41D1E}"/>
    <cellStyle name="Normal 20 8" xfId="7073" xr:uid="{EE650B25-56B0-4086-BBFD-B64AE7F3D1A9}"/>
    <cellStyle name="Normal 21" xfId="284" xr:uid="{370A0DA2-8DB2-44B7-A31B-AF16128D9C9D}"/>
    <cellStyle name="Normal 21 2" xfId="399" xr:uid="{155EC8FB-5927-47E2-AFD8-D4409842C91D}"/>
    <cellStyle name="Normal 21 2 2" xfId="655" xr:uid="{6929F87D-0533-4167-AEF7-3C768278F28B}"/>
    <cellStyle name="Normal 21 2 2 2" xfId="1162" xr:uid="{FC407983-C35F-4FCB-996D-16C357764641}"/>
    <cellStyle name="Normal 21 2 2 2 2" xfId="2230" xr:uid="{83D5FBA2-42D9-454F-AC3C-A5DF9C412C5C}"/>
    <cellStyle name="Normal 21 2 2 2 2 2" xfId="4638" xr:uid="{6957296F-C0C4-4D23-A71E-DD2C3B2ABF1C}"/>
    <cellStyle name="Normal 21 2 2 2 2 3" xfId="6850" xr:uid="{9FB4CBED-9864-4BE1-840D-EEF149EBDFED}"/>
    <cellStyle name="Normal 21 2 2 2 2 4" xfId="9021" xr:uid="{2616A4C4-8B4E-4CCC-9DB7-F167C55389DC}"/>
    <cellStyle name="Normal 21 2 2 2 3" xfId="3571" xr:uid="{CEEA3359-8829-40C9-A85C-96C15D587DAF}"/>
    <cellStyle name="Normal 21 2 2 2 4" xfId="5783" xr:uid="{B115A44A-D386-46EC-BE93-0DC4E92F8A93}"/>
    <cellStyle name="Normal 21 2 2 2 5" xfId="7954" xr:uid="{A5F31204-EDCA-4572-98E1-3418B56E2E25}"/>
    <cellStyle name="Normal 21 2 2 3" xfId="1725" xr:uid="{D37C7FD4-74E6-4DF8-A4E5-DF7FD843DEBB}"/>
    <cellStyle name="Normal 21 2 2 3 2" xfId="4133" xr:uid="{1E4B2A52-BE5D-4E35-8395-1A206EB8880F}"/>
    <cellStyle name="Normal 21 2 2 3 3" xfId="6345" xr:uid="{5A272272-1E4F-4E77-A155-AAF3FDB4E94B}"/>
    <cellStyle name="Normal 21 2 2 3 4" xfId="8516" xr:uid="{4143EB3A-4D5E-4962-9A59-45C9CC1E3978}"/>
    <cellStyle name="Normal 21 2 2 4" xfId="3065" xr:uid="{13C95281-7BAF-444C-A8E1-7A752A82956B}"/>
    <cellStyle name="Normal 21 2 2 5" xfId="5278" xr:uid="{2E9EE9B1-66CE-4801-B7F6-D2A52D762A9C}"/>
    <cellStyle name="Normal 21 2 2 6" xfId="7449" xr:uid="{5A510C6F-0B16-4E8E-A8F6-BBEA88BAF920}"/>
    <cellStyle name="Normal 21 2 3" xfId="908" xr:uid="{3CC95ED8-845D-422D-99E3-175FADCF0CA3}"/>
    <cellStyle name="Normal 21 2 3 2" xfId="1977" xr:uid="{27D26DC4-F040-443E-95A6-132BCC15710B}"/>
    <cellStyle name="Normal 21 2 3 2 2" xfId="4385" xr:uid="{81EC2E67-20F6-4BE1-AF47-488400749F0B}"/>
    <cellStyle name="Normal 21 2 3 2 3" xfId="6597" xr:uid="{1CE04B16-E384-4FD4-BBAE-FFE906E3BB5F}"/>
    <cellStyle name="Normal 21 2 3 2 4" xfId="8768" xr:uid="{A41A9FA6-353B-452E-81A7-009D55CF92DE}"/>
    <cellStyle name="Normal 21 2 3 3" xfId="3317" xr:uid="{6613E084-35EA-4575-BDDD-EBE404C53740}"/>
    <cellStyle name="Normal 21 2 3 4" xfId="5530" xr:uid="{0C63FBFA-A4CC-4FA1-852B-1C7B71A920C1}"/>
    <cellStyle name="Normal 21 2 3 5" xfId="7701" xr:uid="{8513E7A8-1D8B-4F95-85F1-337889BF37FE}"/>
    <cellStyle name="Normal 21 2 4" xfId="1472" xr:uid="{94A3DE98-B769-4A2A-AF96-D9EF1638C09C}"/>
    <cellStyle name="Normal 21 2 4 2" xfId="3880" xr:uid="{9BEBE42E-4EB1-490E-B8EA-B0AB5647D838}"/>
    <cellStyle name="Normal 21 2 4 3" xfId="6092" xr:uid="{603C57B6-8BAB-4831-9D88-BDCA44376306}"/>
    <cellStyle name="Normal 21 2 4 4" xfId="8263" xr:uid="{722AAB4E-4A89-4157-8544-337CE071E612}"/>
    <cellStyle name="Normal 21 2 5" xfId="2812" xr:uid="{3B088B07-7F42-45CC-A63C-B6B0885B60E1}"/>
    <cellStyle name="Normal 21 2 6" xfId="5025" xr:uid="{8688DF84-A1B7-4E8E-B694-A5EE13A4E4F9}"/>
    <cellStyle name="Normal 21 2 7" xfId="7196" xr:uid="{132FD2F7-C701-4A5E-AF69-49791AECD2B7}"/>
    <cellStyle name="Normal 21 3" xfId="543" xr:uid="{8B276CDF-2C00-4398-B588-8C6458749210}"/>
    <cellStyle name="Normal 21 3 2" xfId="1050" xr:uid="{5DC6A0C6-609C-4B06-A0C8-A894B0FA5013}"/>
    <cellStyle name="Normal 21 3 2 2" xfId="2118" xr:uid="{30795CC1-C403-4849-98FA-499319EA16BA}"/>
    <cellStyle name="Normal 21 3 2 2 2" xfId="4526" xr:uid="{7EC57796-A7B2-4A15-8669-75C024CFFA36}"/>
    <cellStyle name="Normal 21 3 2 2 3" xfId="6738" xr:uid="{A6C86643-6455-4589-9CD3-7CF169DC6F28}"/>
    <cellStyle name="Normal 21 3 2 2 4" xfId="8909" xr:uid="{0A4F008B-69B8-4989-AD53-943225734CE7}"/>
    <cellStyle name="Normal 21 3 2 3" xfId="3459" xr:uid="{82658743-951C-44E2-A41C-DE1735E2148C}"/>
    <cellStyle name="Normal 21 3 2 4" xfId="5671" xr:uid="{CDC9B47F-0C8E-472B-8F89-90C320300ED3}"/>
    <cellStyle name="Normal 21 3 2 5" xfId="7842" xr:uid="{8CE8BF1E-71BB-44F6-A020-F5D543DE4AD7}"/>
    <cellStyle name="Normal 21 3 3" xfId="1613" xr:uid="{FD7E12AC-4ADE-4CCC-A002-A34E88483388}"/>
    <cellStyle name="Normal 21 3 3 2" xfId="4021" xr:uid="{C6FB94FF-1122-47FE-BBCD-7BC916BF4A64}"/>
    <cellStyle name="Normal 21 3 3 3" xfId="6233" xr:uid="{C2B298EF-871C-4630-8D15-7669BA5CD46C}"/>
    <cellStyle name="Normal 21 3 3 4" xfId="8404" xr:uid="{98BD2888-F227-4FB0-A2A0-7CB6FC7974DA}"/>
    <cellStyle name="Normal 21 3 4" xfId="2953" xr:uid="{CD2198B1-5F11-4F9A-9C6D-C42726CACF23}"/>
    <cellStyle name="Normal 21 3 5" xfId="5166" xr:uid="{25BEB269-D365-4F90-8A3A-EEF446B4B3BF}"/>
    <cellStyle name="Normal 21 3 6" xfId="7337" xr:uid="{82E18709-C356-43BD-AB1C-FBB414B99626}"/>
    <cellStyle name="Normal 21 4" xfId="796" xr:uid="{D4C666BF-716F-41E9-BAB7-B184D99227BC}"/>
    <cellStyle name="Normal 21 4 2" xfId="1865" xr:uid="{57DBD171-3019-441B-AF17-A885213BD0D8}"/>
    <cellStyle name="Normal 21 4 2 2" xfId="4273" xr:uid="{A4679474-35DA-4FF8-9149-4A2FC0D8A153}"/>
    <cellStyle name="Normal 21 4 2 3" xfId="6485" xr:uid="{72F95872-6DD5-4080-9CC5-95B55A3BEC73}"/>
    <cellStyle name="Normal 21 4 2 4" xfId="8656" xr:uid="{0E024943-9FA8-4937-A09D-ADF798D851C9}"/>
    <cellStyle name="Normal 21 4 3" xfId="3205" xr:uid="{3B652EBA-6B28-4834-A928-ED61CB9D4655}"/>
    <cellStyle name="Normal 21 4 4" xfId="5418" xr:uid="{37B650D9-22E3-4262-90C6-FB52FD0E30AB}"/>
    <cellStyle name="Normal 21 4 5" xfId="7589" xr:uid="{7A34FD76-AC90-4481-A524-E18B18AD15AB}"/>
    <cellStyle name="Normal 21 5" xfId="1360" xr:uid="{312848BC-398B-4E04-BB39-33CFD31508EF}"/>
    <cellStyle name="Normal 21 5 2" xfId="3768" xr:uid="{66E1EB15-54FB-4015-BE8D-408205EFF08E}"/>
    <cellStyle name="Normal 21 5 3" xfId="5980" xr:uid="{5841A001-4C12-4566-92BE-A8E2E9CE413A}"/>
    <cellStyle name="Normal 21 5 4" xfId="8151" xr:uid="{FC0AD6EB-4141-4340-A50D-23377BA04EF8}"/>
    <cellStyle name="Normal 21 6" xfId="2702" xr:uid="{6EDCDB5B-2444-4A76-81F2-D8131DE16EEF}"/>
    <cellStyle name="Normal 21 7" xfId="4916" xr:uid="{DE7F053B-8431-4817-A4EC-7BA96BFE082E}"/>
    <cellStyle name="Normal 21 8" xfId="7087" xr:uid="{F6F49897-793A-4636-8972-62F7930EBD93}"/>
    <cellStyle name="Normal 22" xfId="298" xr:uid="{5DA4EF3F-50FE-456F-932D-775ED0DD0085}"/>
    <cellStyle name="Normal 22 2" xfId="557" xr:uid="{4815C7A0-EA72-46BF-BE7B-8442926869AD}"/>
    <cellStyle name="Normal 22 2 2" xfId="1064" xr:uid="{77907C4E-35D1-42C8-B0F3-ADEEBACE368E}"/>
    <cellStyle name="Normal 22 2 2 2" xfId="2132" xr:uid="{61994B0C-82EB-4D76-9ACC-595C1D9010AB}"/>
    <cellStyle name="Normal 22 2 2 2 2" xfId="4540" xr:uid="{B634A080-057A-4765-BD40-5E4FFB32F9D4}"/>
    <cellStyle name="Normal 22 2 2 2 3" xfId="6752" xr:uid="{618998C9-4C2D-4218-9C2B-0EBE0AD06078}"/>
    <cellStyle name="Normal 22 2 2 2 4" xfId="8923" xr:uid="{03724D0B-F036-4685-A9E8-22FC155FF6B0}"/>
    <cellStyle name="Normal 22 2 2 3" xfId="3473" xr:uid="{9BD5F7EF-BC1B-4045-87F0-1C2E269BAF63}"/>
    <cellStyle name="Normal 22 2 2 4" xfId="5685" xr:uid="{A9116237-318E-412C-AB65-2EC80903BE32}"/>
    <cellStyle name="Normal 22 2 2 5" xfId="7856" xr:uid="{9DC61EE7-29D4-4CB8-BCD4-2CF761C1C86A}"/>
    <cellStyle name="Normal 22 2 3" xfId="1627" xr:uid="{7F000362-5968-4B6C-9339-10A33A8E519E}"/>
    <cellStyle name="Normal 22 2 3 2" xfId="4035" xr:uid="{9D1BE5C4-7AFE-4FA3-A94C-D7E9EE6BB9A9}"/>
    <cellStyle name="Normal 22 2 3 3" xfId="6247" xr:uid="{7C7B80CD-4115-4F80-888B-514EF90967C4}"/>
    <cellStyle name="Normal 22 2 3 4" xfId="8418" xr:uid="{2D2283D5-764D-41EC-8E1A-1B886C1343E6}"/>
    <cellStyle name="Normal 22 2 4" xfId="2967" xr:uid="{D36AEE80-D60F-49A6-8462-7B5D40975BEE}"/>
    <cellStyle name="Normal 22 2 5" xfId="5180" xr:uid="{A5981AA7-9A13-452D-880E-7A82B77A90CA}"/>
    <cellStyle name="Normal 22 2 6" xfId="7351" xr:uid="{0A5F1ABA-683C-467B-898E-1719179ECC3F}"/>
    <cellStyle name="Normal 22 3" xfId="810" xr:uid="{6250FCD5-B748-41E1-9FBE-834347A1DA74}"/>
    <cellStyle name="Normal 22 3 2" xfId="1879" xr:uid="{0DE27728-7EAA-4B60-9183-9E78A7DC7B02}"/>
    <cellStyle name="Normal 22 3 2 2" xfId="4287" xr:uid="{3A7455C7-63F1-4C6E-A9AF-07D2FED4DA92}"/>
    <cellStyle name="Normal 22 3 2 3" xfId="6499" xr:uid="{D7D98DD0-0E7E-4FB8-869F-D3DD02E1B9BC}"/>
    <cellStyle name="Normal 22 3 2 4" xfId="8670" xr:uid="{421A093C-A494-4261-8C6A-61242AD7490B}"/>
    <cellStyle name="Normal 22 3 3" xfId="3219" xr:uid="{553DD1DD-D935-420B-8A92-F8E80020B352}"/>
    <cellStyle name="Normal 22 3 4" xfId="5432" xr:uid="{FCA7E568-C605-470D-A7CD-2974FE08876C}"/>
    <cellStyle name="Normal 22 3 5" xfId="7603" xr:uid="{5A5CD475-8A27-4C57-997F-B81D3A18130B}"/>
    <cellStyle name="Normal 22 4" xfId="1374" xr:uid="{8354E0C1-525D-4312-94EE-0430B7388EC7}"/>
    <cellStyle name="Normal 22 4 2" xfId="3782" xr:uid="{A12C0C42-0762-4F34-9557-31A83183379E}"/>
    <cellStyle name="Normal 22 4 3" xfId="5994" xr:uid="{DC463369-9CA9-4A9F-A519-87253F793C45}"/>
    <cellStyle name="Normal 22 4 4" xfId="8165" xr:uid="{F995A1AA-0C1F-4C1F-9F9F-965C49C0C055}"/>
    <cellStyle name="Normal 22 5" xfId="2716" xr:uid="{0C5FCCBE-065B-407C-8559-4702804D8F00}"/>
    <cellStyle name="Normal 22 6" xfId="4930" xr:uid="{33F605C9-2964-477E-B736-B0D9359C1E24}"/>
    <cellStyle name="Normal 22 7" xfId="7101" xr:uid="{B612A5E5-107D-46CA-BC7F-F249401CBD55}"/>
    <cellStyle name="Normal 23" xfId="312" xr:uid="{0EFD8D74-A3D0-4810-A30E-69C9290D8D7E}"/>
    <cellStyle name="Normal 24" xfId="413" xr:uid="{232718D3-3F60-49A2-A316-4BB8D3AB7BBE}"/>
    <cellStyle name="Normal 24 2" xfId="669" xr:uid="{B2E90283-43E2-4794-ADEC-B7DDB53FFCF4}"/>
    <cellStyle name="Normal 24 2 2" xfId="1176" xr:uid="{63846CBC-E687-497E-89E5-1A0CFE280628}"/>
    <cellStyle name="Normal 24 2 2 2" xfId="2244" xr:uid="{06BBC2B9-0317-43AA-B24F-7C4C5995F6F8}"/>
    <cellStyle name="Normal 24 2 2 2 2" xfId="4652" xr:uid="{770DE309-F2B7-4039-961F-C852658E3024}"/>
    <cellStyle name="Normal 24 2 2 2 3" xfId="6864" xr:uid="{E785BEA5-5197-46C5-ACA4-4BCF8C8D0219}"/>
    <cellStyle name="Normal 24 2 2 2 4" xfId="9035" xr:uid="{A9EF691F-C54D-4B22-9AC0-9AC3633C7B18}"/>
    <cellStyle name="Normal 24 2 2 3" xfId="3585" xr:uid="{5EEC50B6-F3C9-4D47-98CA-49DB70ADDB5B}"/>
    <cellStyle name="Normal 24 2 2 4" xfId="5797" xr:uid="{3D60B6BE-66BB-44BB-B479-F31D6EA7B2F4}"/>
    <cellStyle name="Normal 24 2 2 5" xfId="7968" xr:uid="{4EC60F25-2DBA-4D6B-8807-7B89C6F7C1E0}"/>
    <cellStyle name="Normal 24 2 3" xfId="1739" xr:uid="{0C1ED330-9F10-482A-8231-B27463C29800}"/>
    <cellStyle name="Normal 24 2 3 2" xfId="4147" xr:uid="{A0B0BB30-F2AE-47C1-9A55-B285FEE2BA96}"/>
    <cellStyle name="Normal 24 2 3 3" xfId="6359" xr:uid="{782ED2EA-C4A0-4953-BD29-68B151DF1452}"/>
    <cellStyle name="Normal 24 2 3 4" xfId="8530" xr:uid="{F4FC4026-ACF7-49C4-8D9A-4E74664A8884}"/>
    <cellStyle name="Normal 24 2 4" xfId="3079" xr:uid="{7146D229-DC6F-49F5-A892-7F23E5FE58A0}"/>
    <cellStyle name="Normal 24 2 5" xfId="5292" xr:uid="{FBBE7D18-B37A-4AFA-AB41-D3EB95D8E64D}"/>
    <cellStyle name="Normal 24 2 6" xfId="7463" xr:uid="{317FA94B-E321-4096-B672-7730AB67C19F}"/>
    <cellStyle name="Normal 24 3" xfId="922" xr:uid="{660C8632-0EBE-4773-AE4E-C0305BD141A6}"/>
    <cellStyle name="Normal 24 3 2" xfId="1991" xr:uid="{1359DD52-B8CE-44CD-BFED-841D7FB08376}"/>
    <cellStyle name="Normal 24 3 2 2" xfId="4399" xr:uid="{1497C622-CBF7-456E-AA5B-0952388B76A9}"/>
    <cellStyle name="Normal 24 3 2 3" xfId="6611" xr:uid="{09009C20-EC59-4DE6-A32E-1BFD806FC577}"/>
    <cellStyle name="Normal 24 3 2 4" xfId="8782" xr:uid="{63800152-F292-45D9-BD48-FAC9BAF349F7}"/>
    <cellStyle name="Normal 24 3 3" xfId="3331" xr:uid="{AD476D8C-8A15-4299-9D39-F29DC3524F71}"/>
    <cellStyle name="Normal 24 3 4" xfId="5544" xr:uid="{D3F1FBA2-EDE2-4197-8456-006D39DD5A0F}"/>
    <cellStyle name="Normal 24 3 5" xfId="7715" xr:uid="{734EDADD-C3D2-4AA4-87D8-730BA34D47FC}"/>
    <cellStyle name="Normal 24 4" xfId="1486" xr:uid="{AB428C5B-5DB6-4A18-A4FD-F24DD8FA3449}"/>
    <cellStyle name="Normal 24 4 2" xfId="3894" xr:uid="{9D9A937A-0200-4701-89EE-6A5802272E4C}"/>
    <cellStyle name="Normal 24 4 3" xfId="6106" xr:uid="{4D51F1CF-8C25-4300-BD1C-1D50AE017644}"/>
    <cellStyle name="Normal 24 4 4" xfId="8277" xr:uid="{231074A1-4C1A-4FEC-AA4C-7B490F42BC83}"/>
    <cellStyle name="Normal 24 5" xfId="2826" xr:uid="{8E82CA0C-A430-4631-B205-67E96E898DF7}"/>
    <cellStyle name="Normal 24 6" xfId="5039" xr:uid="{60A4E4E1-D511-4752-BD59-1BEBDCF9AA92}"/>
    <cellStyle name="Normal 24 7" xfId="7210" xr:uid="{4D559DD2-A5BF-456F-9C73-AB42151A3433}"/>
    <cellStyle name="Normal 25" xfId="427" xr:uid="{F4B9B474-91D3-4590-A280-20C73FFDE8F3}"/>
    <cellStyle name="Normal 25 2" xfId="683" xr:uid="{6B5BA210-E7E5-4211-BA54-F69C1B9088DD}"/>
    <cellStyle name="Normal 25 2 2" xfId="1190" xr:uid="{854E2707-93DD-4D0D-97E8-632C425BF2FB}"/>
    <cellStyle name="Normal 25 2 2 2" xfId="2258" xr:uid="{1AA23B4A-5129-4113-8630-A03CDACCCD63}"/>
    <cellStyle name="Normal 25 2 2 2 2" xfId="4666" xr:uid="{EE43F01B-61E4-4B0C-810A-04CEBA04F16E}"/>
    <cellStyle name="Normal 25 2 2 2 3" xfId="6878" xr:uid="{33B22D37-B026-40E8-9F8C-01403470FDEC}"/>
    <cellStyle name="Normal 25 2 2 2 4" xfId="9049" xr:uid="{9AD001B0-9389-41BD-B4BD-2275AA1AB699}"/>
    <cellStyle name="Normal 25 2 2 3" xfId="3599" xr:uid="{233F4FD2-26D6-473B-8D3C-5E9057FC2E41}"/>
    <cellStyle name="Normal 25 2 2 4" xfId="5811" xr:uid="{B7B47569-3442-4AD9-9442-209EB971F035}"/>
    <cellStyle name="Normal 25 2 2 5" xfId="7982" xr:uid="{048A3061-6BF3-4AC0-90A0-557F3EC469C9}"/>
    <cellStyle name="Normal 25 2 3" xfId="1753" xr:uid="{49CA1D46-8ED0-4D99-9AC3-2DAE185515CF}"/>
    <cellStyle name="Normal 25 2 3 2" xfId="4161" xr:uid="{E8FDE1D2-A717-4F37-92B9-BB03C7EE72FC}"/>
    <cellStyle name="Normal 25 2 3 3" xfId="6373" xr:uid="{1B25D909-3577-4295-A080-93BE48767FCD}"/>
    <cellStyle name="Normal 25 2 3 4" xfId="8544" xr:uid="{93CCB608-762A-4577-9C5B-24690BBFF783}"/>
    <cellStyle name="Normal 25 2 4" xfId="3093" xr:uid="{7700DD25-615B-4EC3-AF6E-47651BB7FBA7}"/>
    <cellStyle name="Normal 25 2 5" xfId="5306" xr:uid="{0ACC6CFA-BEDC-4383-A80A-E3C1E450FAAA}"/>
    <cellStyle name="Normal 25 2 6" xfId="7477" xr:uid="{C35D348D-9B0D-429F-900C-FDDB65FBE31B}"/>
    <cellStyle name="Normal 25 3" xfId="936" xr:uid="{184CF4AE-9BAC-4CC1-9312-D6857DB6A47F}"/>
    <cellStyle name="Normal 25 3 2" xfId="2005" xr:uid="{A2A92163-4C0C-4AB1-922F-B5778D95929D}"/>
    <cellStyle name="Normal 25 3 2 2" xfId="4413" xr:uid="{15E74347-18DA-40CC-9DFB-54C1A4F1DB58}"/>
    <cellStyle name="Normal 25 3 2 3" xfId="6625" xr:uid="{E5D519A7-BABA-44B2-945D-6878CEE18EEC}"/>
    <cellStyle name="Normal 25 3 2 4" xfId="8796" xr:uid="{A110A7BB-F8FB-4D4E-B31B-BE1D1391FA72}"/>
    <cellStyle name="Normal 25 3 3" xfId="3345" xr:uid="{88B6661D-8EF7-4115-AB8B-240DC4E10ED5}"/>
    <cellStyle name="Normal 25 3 4" xfId="5558" xr:uid="{9C43E5B0-4C6C-413F-94A5-D692431AE3E6}"/>
    <cellStyle name="Normal 25 3 5" xfId="7729" xr:uid="{0399BDDF-386B-43D8-B44F-FDC9FBDC15A4}"/>
    <cellStyle name="Normal 25 4" xfId="1500" xr:uid="{20DB754D-C262-4AAB-AC74-1DA1EF677830}"/>
    <cellStyle name="Normal 25 4 2" xfId="3908" xr:uid="{13697030-C7E0-4361-BC54-9774F9C149F4}"/>
    <cellStyle name="Normal 25 4 3" xfId="6120" xr:uid="{40D5768C-3940-4F34-B604-9B45B4C2BD09}"/>
    <cellStyle name="Normal 25 4 4" xfId="8291" xr:uid="{39DF1474-A497-4B8E-993E-241FBD1DA3C2}"/>
    <cellStyle name="Normal 25 5" xfId="2840" xr:uid="{813CE181-3BF2-4BF6-AB84-A11E5D2A0936}"/>
    <cellStyle name="Normal 25 6" xfId="5053" xr:uid="{A804E1A9-CD4E-4ADA-BDA5-2480306A0167}"/>
    <cellStyle name="Normal 25 7" xfId="7224" xr:uid="{7B27E30C-A6AD-4476-8994-9C5D9D2048B3}"/>
    <cellStyle name="Normal 26" xfId="428" xr:uid="{48BB6AFC-B49F-44CA-BD16-D6C2073F5735}"/>
    <cellStyle name="Normal 26 2" xfId="937" xr:uid="{0E4B8CB0-46FD-4CEE-85A4-39520B7D5D89}"/>
    <cellStyle name="Normal 26 2 2" xfId="3346" xr:uid="{4F20D6D3-C416-4872-8AA9-B9B04B626BFD}"/>
    <cellStyle name="Normal 27" xfId="429" xr:uid="{87F357EC-A0EB-4F9B-AA14-591C2314B58F}"/>
    <cellStyle name="Normal 27 2" xfId="684" xr:uid="{811CC682-6D13-4C3A-9776-49490BF2CC47}"/>
    <cellStyle name="Normal 27 2 2" xfId="1191" xr:uid="{87DE40E4-1F88-4687-97C4-87C69320687E}"/>
    <cellStyle name="Normal 27 2 2 2" xfId="2259" xr:uid="{1FF9C440-5568-440F-950C-4C1336DAD14C}"/>
    <cellStyle name="Normal 27 2 2 2 2" xfId="4667" xr:uid="{CCEF2AE9-486E-483C-8284-A2303E5135F1}"/>
    <cellStyle name="Normal 27 2 2 2 3" xfId="6879" xr:uid="{794C7BC0-6001-4B9B-983C-2DF1DC886613}"/>
    <cellStyle name="Normal 27 2 2 2 4" xfId="9050" xr:uid="{632E6BA9-23DD-4A17-AB6A-486A09ED6F27}"/>
    <cellStyle name="Normal 27 2 2 3" xfId="3600" xr:uid="{168A6885-4671-498D-B699-11BB5180E36E}"/>
    <cellStyle name="Normal 27 2 2 4" xfId="5812" xr:uid="{95487D63-3251-466A-88B6-99EA13937333}"/>
    <cellStyle name="Normal 27 2 2 5" xfId="7983" xr:uid="{8BDCC80C-0131-4D0F-9860-CCA4B600A2ED}"/>
    <cellStyle name="Normal 27 2 3" xfId="1754" xr:uid="{5D496FBE-E5A1-40E2-AC05-A4584F7AB826}"/>
    <cellStyle name="Normal 27 2 3 2" xfId="4162" xr:uid="{187B037F-8363-4120-A6A5-4F9DB13EF265}"/>
    <cellStyle name="Normal 27 2 3 3" xfId="6374" xr:uid="{81AAF4D7-EF6E-4D1E-B7BA-9DE3B5B5E5AD}"/>
    <cellStyle name="Normal 27 2 3 4" xfId="8545" xr:uid="{E61E34D8-FA1C-4C93-9D7D-364DC737F5AA}"/>
    <cellStyle name="Normal 27 2 4" xfId="3094" xr:uid="{4C13836F-E505-4F8A-AC6A-4E1FB8BE77A3}"/>
    <cellStyle name="Normal 27 2 5" xfId="5307" xr:uid="{3D4FB185-D22E-45A0-8F89-76606FD1F777}"/>
    <cellStyle name="Normal 27 2 6" xfId="7478" xr:uid="{10D38B90-2C1A-44B3-B1A8-97DE26A98CB6}"/>
    <cellStyle name="Normal 27 3" xfId="938" xr:uid="{28F58185-EE70-4771-AC69-175061570100}"/>
    <cellStyle name="Normal 27 3 2" xfId="2006" xr:uid="{50ACBADA-E454-47F2-B39F-0E15554E499A}"/>
    <cellStyle name="Normal 27 3 2 2" xfId="4414" xr:uid="{BDD8DEEB-C19B-4C27-8CC7-FC1C0578C075}"/>
    <cellStyle name="Normal 27 3 2 3" xfId="6626" xr:uid="{4A046342-1380-4345-A39A-1E428FB233DE}"/>
    <cellStyle name="Normal 27 3 2 4" xfId="8797" xr:uid="{A9841D20-EAE4-4D5A-8C06-25258FD053E4}"/>
    <cellStyle name="Normal 27 3 3" xfId="3347" xr:uid="{16749FA6-047A-48DF-8D65-3BED15F5BD62}"/>
    <cellStyle name="Normal 27 3 4" xfId="5559" xr:uid="{578C26CA-D663-4D48-B8FA-04F9807B6029}"/>
    <cellStyle name="Normal 27 3 5" xfId="7730" xr:uid="{45310D0C-800C-4DB4-9C21-0D57657E136F}"/>
    <cellStyle name="Normal 27 4" xfId="1501" xr:uid="{316A9BB0-12CB-4E3C-864C-DDB6DCEDE98E}"/>
    <cellStyle name="Normal 27 4 2" xfId="3909" xr:uid="{3DED9EBE-FFE2-48DA-8F3C-77DE3D015C12}"/>
    <cellStyle name="Normal 27 4 3" xfId="6121" xr:uid="{30CCE46C-1026-467E-9786-1B81B1568770}"/>
    <cellStyle name="Normal 27 4 4" xfId="8292" xr:uid="{9F4C94FF-BE8C-4088-874A-10E4EA1720D3}"/>
    <cellStyle name="Normal 27 5" xfId="2841" xr:uid="{A41F1E4C-DC41-4A79-97F7-FA0BB6A5AAB2}"/>
    <cellStyle name="Normal 27 6" xfId="5054" xr:uid="{F0B00466-6F48-47D0-9978-09CD951662A1}"/>
    <cellStyle name="Normal 27 7" xfId="7225" xr:uid="{0E048B47-EA98-4293-A799-EE54EE94882C}"/>
    <cellStyle name="Normal 28" xfId="443" xr:uid="{CB2992C2-FEE6-4BE8-8AC0-D2532B575F71}"/>
    <cellStyle name="Normal 28 2" xfId="952" xr:uid="{59F100FD-6265-4B8F-920C-956F87253D00}"/>
    <cellStyle name="Normal 28 2 2" xfId="2020" xr:uid="{0D0769F8-297D-414F-9A43-7B25C6CF567E}"/>
    <cellStyle name="Normal 28 2 2 2" xfId="4428" xr:uid="{F9A416A7-95C5-4F94-B1E5-D617D2FC52F8}"/>
    <cellStyle name="Normal 28 2 2 3" xfId="6640" xr:uid="{513E27EF-BC72-4EAC-B3BA-63810A67EE36}"/>
    <cellStyle name="Normal 28 2 2 4" xfId="8811" xr:uid="{AE274D07-333F-47B8-996B-898742DA0D6A}"/>
    <cellStyle name="Normal 28 2 3" xfId="3361" xr:uid="{FF3C200F-64F8-4084-90FF-6A524B6CCDBA}"/>
    <cellStyle name="Normal 28 2 4" xfId="5573" xr:uid="{03479B60-7BBE-44D4-830F-650732FB3905}"/>
    <cellStyle name="Normal 28 2 5" xfId="7744" xr:uid="{96ECF808-A9A4-49B1-9C80-6FEB70FA9828}"/>
    <cellStyle name="Normal 28 3" xfId="1515" xr:uid="{8F572C9B-213D-4C37-A0BF-173937DB4A07}"/>
    <cellStyle name="Normal 28 3 2" xfId="3923" xr:uid="{BE88BC70-398E-465D-8A25-175A3113DBB3}"/>
    <cellStyle name="Normal 28 3 3" xfId="6135" xr:uid="{BB7BE5AE-4DA8-4362-AC32-37352D92C76A}"/>
    <cellStyle name="Normal 28 3 4" xfId="8306" xr:uid="{964174AA-FE24-494E-A797-651F0AD817A9}"/>
    <cellStyle name="Normal 28 4" xfId="2855" xr:uid="{4957E1E0-BB53-4584-BF6F-A2CC9C5645F1}"/>
    <cellStyle name="Normal 28 5" xfId="5068" xr:uid="{11521C56-1401-4A47-B098-B5254B645C3C}"/>
    <cellStyle name="Normal 28 6" xfId="7239" xr:uid="{75336085-06CB-4542-9BEA-931E7692F7BC}"/>
    <cellStyle name="Normal 29" xfId="444" xr:uid="{D652AF2F-F962-4816-ADAE-10493B11BDFE}"/>
    <cellStyle name="Normal 3" xfId="108" xr:uid="{5BD6A878-0CA7-413B-8779-EA0903B24A27}"/>
    <cellStyle name="Normal 3 2" xfId="173" xr:uid="{9CE62F36-4FB5-481A-B08F-29F2356183C8}"/>
    <cellStyle name="Normal 3 2 2" xfId="2479" xr:uid="{0C56155A-5020-418D-9099-3739E413989C}"/>
    <cellStyle name="Normal 3 2 3" xfId="2478" xr:uid="{EC1CB9C0-EA8E-4F0E-830B-55E83EC8874B}"/>
    <cellStyle name="Normal 3 3" xfId="2576" xr:uid="{04787D2E-D67E-4F56-A709-05C462BFA502}"/>
    <cellStyle name="Normal 3 4" xfId="2573" xr:uid="{5A2C7382-CFD0-4D14-89BD-CE8CEE557936}"/>
    <cellStyle name="Normal 3 4 2" xfId="4790" xr:uid="{07C33825-83CB-46D7-96AE-5AB6F2131CE4}"/>
    <cellStyle name="Normal 30" xfId="458" xr:uid="{AB1087C3-EEFD-4A8C-A92E-5A366A3D4E03}"/>
    <cellStyle name="Normal 31" xfId="698" xr:uid="{8F87E13A-D697-4432-9DE9-64E46F1EFA84}"/>
    <cellStyle name="Normal 31 2" xfId="1768" xr:uid="{6397DB9D-C955-4A8C-A3D5-B755E23C0F3E}"/>
    <cellStyle name="Normal 31 2 2" xfId="4176" xr:uid="{45A57040-87AF-4AAE-BD6A-CD325AF38AE7}"/>
    <cellStyle name="Normal 31 2 3" xfId="6388" xr:uid="{43973638-62F7-44CE-8CBC-7CB640E54DEB}"/>
    <cellStyle name="Normal 31 2 4" xfId="8559" xr:uid="{BF26DF43-39DE-4C18-9039-2E68D29CF324}"/>
    <cellStyle name="Normal 31 3" xfId="3108" xr:uid="{BD4F8D01-A572-40B4-AAD4-0A2BB13733A6}"/>
    <cellStyle name="Normal 31 4" xfId="5321" xr:uid="{86B221D9-1DE9-405F-90A3-51D51EB5D3EC}"/>
    <cellStyle name="Normal 31 5" xfId="7492" xr:uid="{E1561878-61D2-478C-98EA-33E5F2C5ADF0}"/>
    <cellStyle name="Normal 32" xfId="711" xr:uid="{8DFC5EDF-5AEC-4572-A927-BA04A58DAF58}"/>
    <cellStyle name="Normal 33" xfId="1205" xr:uid="{FC104916-6536-4C3E-BF86-776CB062B94F}"/>
    <cellStyle name="Normal 33 2" xfId="2273" xr:uid="{E07CD884-7F86-42C3-A019-770A3EE404A7}"/>
    <cellStyle name="Normal 33 2 2" xfId="4681" xr:uid="{5DDAB1E5-32EA-4008-966F-19A6D8879304}"/>
    <cellStyle name="Normal 33 2 3" xfId="6893" xr:uid="{5A3AF049-2F2E-4FEE-BD56-7085B3ABC6B6}"/>
    <cellStyle name="Normal 33 2 4" xfId="9064" xr:uid="{ABA9DDD4-4891-4057-B32C-1D15887C2FBD}"/>
    <cellStyle name="Normal 33 3" xfId="3614" xr:uid="{773C3D3D-4872-47E0-A066-F3BB46D7FD2E}"/>
    <cellStyle name="Normal 33 4" xfId="5826" xr:uid="{C16079EA-7BD3-44EA-8B29-AD4B85194E04}"/>
    <cellStyle name="Normal 33 5" xfId="7997" xr:uid="{2D19BE9D-CA4B-4000-AF69-5091BC37126E}"/>
    <cellStyle name="Normal 34" xfId="1219" xr:uid="{3B3286F4-3E27-4542-94C1-AFBE23F55C46}"/>
    <cellStyle name="Normal 34 2" xfId="2287" xr:uid="{A1CBAD7C-E9A7-4474-BDDF-AA354F9E1DDE}"/>
    <cellStyle name="Normal 34 2 2" xfId="4695" xr:uid="{6D4148B4-06CF-49BC-8C97-FD4CA5CE95C4}"/>
    <cellStyle name="Normal 34 2 3" xfId="6907" xr:uid="{A75DD1D9-DE2D-456A-BD54-B71341A368CE}"/>
    <cellStyle name="Normal 34 2 4" xfId="9078" xr:uid="{0B634BF9-06EF-4547-8EAC-104665D7B1C8}"/>
    <cellStyle name="Normal 34 3" xfId="3628" xr:uid="{4B2353D9-E5E7-4F8F-8C4C-C5181D696AAB}"/>
    <cellStyle name="Normal 34 4" xfId="5840" xr:uid="{C5423488-E795-4B51-A425-DC1E4BBE0D92}"/>
    <cellStyle name="Normal 34 5" xfId="8011" xr:uid="{CCE56FA6-0EC3-4B17-A303-AB23D13BFCB1}"/>
    <cellStyle name="Normal 35" xfId="1233" xr:uid="{A28898F3-19D5-41BE-B7E5-3EB6D54C9936}"/>
    <cellStyle name="Normal 35 2" xfId="2301" xr:uid="{C9C4BDAB-40B7-480A-96A2-9EB678650D01}"/>
    <cellStyle name="Normal 35 2 2" xfId="4709" xr:uid="{2922700D-D20C-4D12-9D00-2BC1322E2459}"/>
    <cellStyle name="Normal 35 2 3" xfId="6921" xr:uid="{ACF8CE42-68D1-4410-BC9B-467B1ECFA1DF}"/>
    <cellStyle name="Normal 35 2 4" xfId="9092" xr:uid="{C73AA0F7-37CE-4F09-8E9F-A21A181BBF40}"/>
    <cellStyle name="Normal 35 3" xfId="3642" xr:uid="{81B3E9FC-D7BB-4DBE-AB5E-5D0586CAD412}"/>
    <cellStyle name="Normal 35 4" xfId="5854" xr:uid="{3E36DA51-9E5E-4412-B538-D56C313E9273}"/>
    <cellStyle name="Normal 35 5" xfId="8025" xr:uid="{7D3C53D5-AD30-483B-9987-03DC0E060C16}"/>
    <cellStyle name="Normal 36" xfId="1247" xr:uid="{D84776B9-E2D7-4720-9F20-7EAFD00CF226}"/>
    <cellStyle name="Normal 36 2" xfId="2315" xr:uid="{DBACBD1C-2E10-440B-8590-99F89EBADFD1}"/>
    <cellStyle name="Normal 36 2 2" xfId="4723" xr:uid="{A74837CD-ED9D-474C-A2F4-CCEF91091835}"/>
    <cellStyle name="Normal 36 2 3" xfId="6935" xr:uid="{0DEE84CC-D956-476F-987C-A2E152229035}"/>
    <cellStyle name="Normal 36 2 4" xfId="9106" xr:uid="{9529F466-9DEF-4F75-A062-C15D465F4A9E}"/>
    <cellStyle name="Normal 36 3" xfId="3656" xr:uid="{931FF7D2-BC30-43E8-B6D5-9334759A5E9D}"/>
    <cellStyle name="Normal 36 4" xfId="5868" xr:uid="{AB1C921E-DF9B-47E9-B742-0DB40C7FC58C}"/>
    <cellStyle name="Normal 36 5" xfId="8039" xr:uid="{5F298206-58B1-452F-8B20-244D5779702C}"/>
    <cellStyle name="Normal 37" xfId="1261" xr:uid="{CA9B29C9-A008-44A6-8B5C-0287B63C1007}"/>
    <cellStyle name="Normal 37 2" xfId="3670" xr:uid="{913D277A-36A2-4B20-987F-7562A5B899C2}"/>
    <cellStyle name="Normal 37 3" xfId="5882" xr:uid="{A9C9AB2A-8536-4B73-9844-5C204D14482E}"/>
    <cellStyle name="Normal 37 4" xfId="8053" xr:uid="{EC275764-8E34-420E-A418-CAA7258626D8}"/>
    <cellStyle name="Normal 38" xfId="1275" xr:uid="{4E32C1B3-1274-4007-BF18-630D1DDC9549}"/>
    <cellStyle name="Normal 39" xfId="2329" xr:uid="{43D53E52-A92A-401F-8A17-BCF43F306A09}"/>
    <cellStyle name="Normal 39 2" xfId="4737" xr:uid="{0ADB9FAE-5D77-4601-B6C7-076592A1E0CF}"/>
    <cellStyle name="Normal 39 3" xfId="6949" xr:uid="{F51F88FC-3EF2-4303-8EA1-FDA71B1AC50C}"/>
    <cellStyle name="Normal 39 4" xfId="9120" xr:uid="{4DCE65E4-DE7E-43DD-B077-B99A16DAA5F2}"/>
    <cellStyle name="Normal 4" xfId="47" xr:uid="{2856504F-5AB6-4B40-A11A-AEA045986978}"/>
    <cellStyle name="Normal 4 2" xfId="2481" xr:uid="{A5407139-DCA3-4350-8C75-90D4533A263E}"/>
    <cellStyle name="Normal 4 3" xfId="2482" xr:uid="{88DBCAB4-EF89-4893-BFB8-3F7DA51BAA56}"/>
    <cellStyle name="Normal 4 4" xfId="2563" xr:uid="{9F04FFDB-20DF-439C-99CD-5FB2CA86CAD5}"/>
    <cellStyle name="Normal 4 5" xfId="2480" xr:uid="{45156195-AFD9-41C8-9D40-B823A308146A}"/>
    <cellStyle name="Normal 40" xfId="2343" xr:uid="{20855E36-7535-46E8-B6F8-654C8BCDCB53}"/>
    <cellStyle name="Normal 40 2" xfId="4751" xr:uid="{EE4BCC12-96CC-43D2-A080-BC016B113971}"/>
    <cellStyle name="Normal 40 3" xfId="6963" xr:uid="{A2AEBF7C-3098-4A9C-BE8E-C7331FD9E7D9}"/>
    <cellStyle name="Normal 40 4" xfId="9134" xr:uid="{C3D58462-54C6-49C2-AF9C-06510D40EE0E}"/>
    <cellStyle name="Normal 41" xfId="2590" xr:uid="{8A0089E5-DFC7-47D4-BCD4-3D4C0674800F}"/>
    <cellStyle name="Normal 42" xfId="4803" xr:uid="{51AE5F09-4BE4-4209-A798-004BA05684BA}"/>
    <cellStyle name="Normal 43" xfId="4817" xr:uid="{C07A93E1-3AA1-454C-85B8-8FA095241768}"/>
    <cellStyle name="Normal 44" xfId="6988" xr:uid="{43CD4267-D506-4E1D-8303-7EFA6B131893}"/>
    <cellStyle name="Normal 45" xfId="9159" xr:uid="{51934FD4-E66A-41FA-B08C-B0D98ECDA747}"/>
    <cellStyle name="Normal 46" xfId="9160" xr:uid="{8AEA5A1C-E634-41C5-9B42-F4A5A32B4D8C}"/>
    <cellStyle name="Normal 5" xfId="46" xr:uid="{08C20B5D-0EC9-49BF-8724-1EEE66A5FB42}"/>
    <cellStyle name="Normal 5 2" xfId="2484" xr:uid="{D55B0420-CE15-4AAE-A48C-B362F49BD7B6}"/>
    <cellStyle name="Normal 5 2 2" xfId="4789" xr:uid="{E1556735-1E80-475D-ACDF-B17D88EAA879}"/>
    <cellStyle name="Normal 5 3" xfId="2485" xr:uid="{040935FC-3F7C-43FC-A46C-28D5F6318324}"/>
    <cellStyle name="Normal 5 4" xfId="2572" xr:uid="{D344BEFD-46BE-413B-84BD-9B4D2E30F6CB}"/>
    <cellStyle name="Normal 5 4 2" xfId="2604" xr:uid="{F208431E-3B71-468D-A61D-07285424ACE1}"/>
    <cellStyle name="Normal 5 4 3" xfId="4831" xr:uid="{E518E71A-0A11-4D22-99C2-EB830A2C6B92}"/>
    <cellStyle name="Normal 5 4 4" xfId="7002" xr:uid="{57D8BB52-D22C-445A-9F32-F9E4FDA4AD96}"/>
    <cellStyle name="Normal 5 5" xfId="2483" xr:uid="{478D19EB-412B-4917-B387-697FBD81CC60}"/>
    <cellStyle name="Normal 6" xfId="118" xr:uid="{5D6E5645-0A16-485B-A5CB-A0BEF2B86C8D}"/>
    <cellStyle name="Normal 6 2" xfId="2487" xr:uid="{583BA17D-89DF-4349-8AAF-BFB9C00EC59E}"/>
    <cellStyle name="Normal 6 3" xfId="2574" xr:uid="{CDD53201-20C1-427B-A8F5-D541F2EA6061}"/>
    <cellStyle name="Normal 6 4" xfId="2486" xr:uid="{028B99E6-3F59-4528-BE7B-F0413228CCC9}"/>
    <cellStyle name="Normal 7" xfId="185" xr:uid="{F1F046D7-8B04-4791-953A-1A5D6D638350}"/>
    <cellStyle name="Normal 7 2" xfId="2489" xr:uid="{C869DB50-86D6-4E40-AD9A-413DDD3A33EA}"/>
    <cellStyle name="Normal 7 3" xfId="2488" xr:uid="{BE53E002-C120-4C80-BA6B-A8FE4F341360}"/>
    <cellStyle name="Normal 8" xfId="2" xr:uid="{740DCE51-0AA6-4BBD-B3CC-16E56F4FB544}"/>
    <cellStyle name="Normal 8 2" xfId="313" xr:uid="{06E3D734-4757-43AD-9146-73D6F42068F6}"/>
    <cellStyle name="Normal 8 2 2" xfId="571" xr:uid="{B49244A1-134E-4890-8DED-3601E7842893}"/>
    <cellStyle name="Normal 8 2 2 2" xfId="1078" xr:uid="{99E91BBF-3AD9-4FC1-9810-753E712219CC}"/>
    <cellStyle name="Normal 8 2 2 2 2" xfId="2146" xr:uid="{EAB3C6A9-FF3A-491F-AC60-DEA59CCCA25B}"/>
    <cellStyle name="Normal 8 2 2 2 2 2" xfId="4554" xr:uid="{58D7BC11-280D-468B-8260-9C49BAF8C5E6}"/>
    <cellStyle name="Normal 8 2 2 2 2 3" xfId="6766" xr:uid="{DD630069-F059-4783-B032-40451A3DEB1C}"/>
    <cellStyle name="Normal 8 2 2 2 2 4" xfId="8937" xr:uid="{AE9A9C74-93B2-4D70-8ADD-FF0C149F6DBC}"/>
    <cellStyle name="Normal 8 2 2 2 3" xfId="3487" xr:uid="{6C00FA38-6263-45D9-8445-7CEFE011C274}"/>
    <cellStyle name="Normal 8 2 2 2 4" xfId="5699" xr:uid="{543BB35C-DF1B-4204-802B-2844D8ECBD45}"/>
    <cellStyle name="Normal 8 2 2 2 5" xfId="7870" xr:uid="{9B6E4CD3-9286-4FC8-9600-999E8DA60305}"/>
    <cellStyle name="Normal 8 2 2 3" xfId="1641" xr:uid="{87BBE3E9-CBD5-492F-82CE-3416AE9F2940}"/>
    <cellStyle name="Normal 8 2 2 3 2" xfId="4049" xr:uid="{ED880151-012D-46DF-9CBE-D5996D147590}"/>
    <cellStyle name="Normal 8 2 2 3 3" xfId="6261" xr:uid="{A8EA67C6-F018-481A-9572-2B4FDE99CA1A}"/>
    <cellStyle name="Normal 8 2 2 3 4" xfId="8432" xr:uid="{149ACB90-D303-46CD-A775-EF504A925808}"/>
    <cellStyle name="Normal 8 2 2 4" xfId="2981" xr:uid="{0D966D5E-1D6E-4FAB-8D01-96BB8F875B14}"/>
    <cellStyle name="Normal 8 2 2 5" xfId="5194" xr:uid="{F694276B-6BB8-4F9F-B80F-BC14DF68BFEB}"/>
    <cellStyle name="Normal 8 2 2 6" xfId="7365" xr:uid="{38D60001-4167-48E1-BDB7-0420D981F321}"/>
    <cellStyle name="Normal 8 2 3" xfId="824" xr:uid="{CC2039E6-1656-47BE-A717-9B5E6CFCC0F0}"/>
    <cellStyle name="Normal 8 2 3 2" xfId="1893" xr:uid="{0854F40B-D1EE-4779-8FFC-1A9B1659941A}"/>
    <cellStyle name="Normal 8 2 3 2 2" xfId="4301" xr:uid="{0BE9BBED-2622-41C0-92E3-C1BB5A65ED6D}"/>
    <cellStyle name="Normal 8 2 3 2 3" xfId="6513" xr:uid="{DDAEC49E-7B2B-40E9-A1DE-A6DE3E3CF50B}"/>
    <cellStyle name="Normal 8 2 3 2 4" xfId="8684" xr:uid="{C5023B6D-4855-4D12-B0CA-11192AE1C1E5}"/>
    <cellStyle name="Normal 8 2 3 3" xfId="3233" xr:uid="{0278BF5A-C779-4042-9CF3-BE6A1751F1E6}"/>
    <cellStyle name="Normal 8 2 3 4" xfId="5446" xr:uid="{42858975-6BE5-4FFD-B2F0-3A8FE38E9FC8}"/>
    <cellStyle name="Normal 8 2 3 5" xfId="7617" xr:uid="{81924998-F46E-4DA6-ADFE-73E0F11C8F74}"/>
    <cellStyle name="Normal 8 2 4" xfId="1388" xr:uid="{78FD9C55-093E-4935-90CE-86C177612E81}"/>
    <cellStyle name="Normal 8 2 4 2" xfId="3796" xr:uid="{CB971131-F93B-4943-9E69-E2FEE5B8B560}"/>
    <cellStyle name="Normal 8 2 4 3" xfId="6008" xr:uid="{AC0BC668-FE32-4E66-87BB-2C01D37D9A20}"/>
    <cellStyle name="Normal 8 2 4 4" xfId="8179" xr:uid="{7119544F-D091-4270-A5A6-D71D14461537}"/>
    <cellStyle name="Normal 8 2 5" xfId="2579" xr:uid="{93F20620-E756-4108-A8B0-34FF0E3F598A}"/>
    <cellStyle name="Normal 8 2 5 2" xfId="4792" xr:uid="{F192377F-8CC7-47A1-99F3-524812FEC237}"/>
    <cellStyle name="Normal 8 2 5 3" xfId="6977" xr:uid="{44E7C217-1DB9-4CF1-A3C9-EC49D2D3B38F}"/>
    <cellStyle name="Normal 8 2 5 4" xfId="9148" xr:uid="{B7B0C087-BD84-4F55-9625-A14B8CD3B11B}"/>
    <cellStyle name="Normal 8 2 6" xfId="2605" xr:uid="{E3734473-3260-4AC5-9AA3-A5F1115EEBF3}"/>
    <cellStyle name="Normal 8 2 7" xfId="4832" xr:uid="{B1783EC5-B88B-417D-B1F9-531A6FA5CCA5}"/>
    <cellStyle name="Normal 8 2 8" xfId="7003" xr:uid="{8145834B-0B60-4549-BBD7-49ADCFA99649}"/>
    <cellStyle name="Normal 8 3" xfId="459" xr:uid="{D357AA82-D91F-4A9F-8461-5201E33A2248}"/>
    <cellStyle name="Normal 8 3 2" xfId="966" xr:uid="{B44FEB91-B277-4899-961E-3509271CB3F9}"/>
    <cellStyle name="Normal 8 3 2 2" xfId="2034" xr:uid="{F88F7270-0B57-4435-85EB-FC98F9A0118F}"/>
    <cellStyle name="Normal 8 3 2 2 2" xfId="4442" xr:uid="{7CA451FA-A7AF-49EF-BB68-B3A0FDD8544A}"/>
    <cellStyle name="Normal 8 3 2 2 3" xfId="6654" xr:uid="{5206627D-BE82-4AA0-8884-2B06DF4A8827}"/>
    <cellStyle name="Normal 8 3 2 2 4" xfId="8825" xr:uid="{3DBA2316-6DF3-40E8-B200-9C58F94CDF37}"/>
    <cellStyle name="Normal 8 3 2 3" xfId="3375" xr:uid="{90183174-FFE3-41BD-9F99-7C8CB1F46BA1}"/>
    <cellStyle name="Normal 8 3 2 4" xfId="5587" xr:uid="{9FDEE534-212E-45B0-BE93-36F06CB2B822}"/>
    <cellStyle name="Normal 8 3 2 5" xfId="7758" xr:uid="{1CFB6C12-C4F7-4B73-8FCF-854A80BD9AB4}"/>
    <cellStyle name="Normal 8 3 3" xfId="1529" xr:uid="{74677D2D-0F06-4BB0-8E2B-2D66F35C98F4}"/>
    <cellStyle name="Normal 8 3 3 2" xfId="3937" xr:uid="{E0CE5EDB-85AA-4B2E-8CF1-C4564E4BEEB2}"/>
    <cellStyle name="Normal 8 3 3 3" xfId="6149" xr:uid="{F2C9026B-802D-45D5-9B68-547244D8AF78}"/>
    <cellStyle name="Normal 8 3 3 4" xfId="8320" xr:uid="{51A8384C-6A4A-423C-8B53-F36A3317F526}"/>
    <cellStyle name="Normal 8 3 4" xfId="2869" xr:uid="{C881EDDC-ABD7-4845-8741-C929A73232F6}"/>
    <cellStyle name="Normal 8 3 5" xfId="5082" xr:uid="{85C086CA-7256-4C6C-8CAD-29B3EDC4710F}"/>
    <cellStyle name="Normal 8 3 6" xfId="7253" xr:uid="{576E212A-CA8F-4C3D-BC5D-731C4D41EFA3}"/>
    <cellStyle name="Normal 8 4" xfId="712" xr:uid="{6780E244-5BBC-4178-9EE6-F8E0591AEF99}"/>
    <cellStyle name="Normal 8 4 2" xfId="1781" xr:uid="{30F022AC-3043-4507-9343-80CC6C8694E4}"/>
    <cellStyle name="Normal 8 4 2 2" xfId="4189" xr:uid="{6E12B9DA-122E-457E-A76E-EB1F5B78078D}"/>
    <cellStyle name="Normal 8 4 2 3" xfId="6401" xr:uid="{D8BF5539-2B52-44B7-AA3B-DA17F1F81DF1}"/>
    <cellStyle name="Normal 8 4 2 4" xfId="8572" xr:uid="{D426A6F2-E12B-4FB1-883C-5212392A3A29}"/>
    <cellStyle name="Normal 8 4 3" xfId="3121" xr:uid="{9631F9D0-3979-4A51-9605-A86026CECF72}"/>
    <cellStyle name="Normal 8 4 4" xfId="5334" xr:uid="{9CBDECF2-06FD-4677-A413-A4B22E44296E}"/>
    <cellStyle name="Normal 8 4 5" xfId="7505" xr:uid="{28210019-1D0B-44F7-A228-C8FDC8428D17}"/>
    <cellStyle name="Normal 8 5" xfId="1276" xr:uid="{E7A2E460-5C89-46B5-AC83-505DA7BC8B14}"/>
    <cellStyle name="Normal 8 5 2" xfId="3684" xr:uid="{08F422BF-EA94-4C3F-910B-D31D0FC3A58F}"/>
    <cellStyle name="Normal 8 5 3" xfId="5896" xr:uid="{BE337235-CF5D-4E52-B69E-D56C7D163626}"/>
    <cellStyle name="Normal 8 5 4" xfId="8067" xr:uid="{0B266194-B52D-4DA5-A80E-CBF6F1D7FFEC}"/>
    <cellStyle name="Normal 8 6" xfId="2490" xr:uid="{13C2982E-DEDA-4A39-BB12-73C118385B5E}"/>
    <cellStyle name="Normal 8 7" xfId="51" xr:uid="{B62C75CC-1B31-4172-8BD1-B0474A7E5635}"/>
    <cellStyle name="Normal 9" xfId="199" xr:uid="{60DB7EAF-1581-4D3A-A436-8AFF897A59A0}"/>
    <cellStyle name="Normal 9 2" xfId="321" xr:uid="{292682C5-8D2F-48A5-A73D-E1611A77E001}"/>
    <cellStyle name="Normal 9 2 2" xfId="2737" xr:uid="{BF7C9613-8AC1-441B-8491-E68A1F8CFDAF}"/>
    <cellStyle name="Note 10" xfId="285" xr:uid="{2856C45D-9A04-467E-9852-DB7689DA3009}"/>
    <cellStyle name="Note 10 2" xfId="400" xr:uid="{4F5008DF-9D5F-4459-9AED-94F6955FDEB2}"/>
    <cellStyle name="Note 10 2 2" xfId="656" xr:uid="{A131CC06-9DAB-460C-B015-4D0B0B04EA7F}"/>
    <cellStyle name="Note 10 2 2 2" xfId="1163" xr:uid="{B54E7436-DC6A-4408-B5D5-3729416BBA5B}"/>
    <cellStyle name="Note 10 2 2 2 2" xfId="2231" xr:uid="{0F160FC9-1D55-49D7-9EED-C8346AE81126}"/>
    <cellStyle name="Note 10 2 2 2 2 2" xfId="4639" xr:uid="{98986248-157A-450D-AEF2-F5294A799EF8}"/>
    <cellStyle name="Note 10 2 2 2 2 3" xfId="6851" xr:uid="{47725937-ED53-4264-8E77-9DD934635A43}"/>
    <cellStyle name="Note 10 2 2 2 2 4" xfId="9022" xr:uid="{EB07E348-040D-469F-BF3D-9EA554F23E57}"/>
    <cellStyle name="Note 10 2 2 2 3" xfId="3572" xr:uid="{5D544BDE-46C3-4043-B1AD-28C1123CD7B6}"/>
    <cellStyle name="Note 10 2 2 2 4" xfId="5784" xr:uid="{58235FCC-9BA2-4172-A3DB-CA8AA524FCA0}"/>
    <cellStyle name="Note 10 2 2 2 5" xfId="7955" xr:uid="{FB72C6C4-49B0-4E9C-A60A-E976A5303707}"/>
    <cellStyle name="Note 10 2 2 3" xfId="1726" xr:uid="{208D2607-4861-4144-9DF0-8FDA826DFCEB}"/>
    <cellStyle name="Note 10 2 2 3 2" xfId="4134" xr:uid="{D5BC281E-5FD1-464A-A0D9-EA10922C2796}"/>
    <cellStyle name="Note 10 2 2 3 3" xfId="6346" xr:uid="{9268D59C-0717-44A0-8482-1D2665D8237C}"/>
    <cellStyle name="Note 10 2 2 3 4" xfId="8517" xr:uid="{8A358EC1-B2B8-4C84-93D3-AEA5751E507B}"/>
    <cellStyle name="Note 10 2 2 4" xfId="3066" xr:uid="{4126C8AF-ED49-4DAB-A7AA-E88ED4EBCEAF}"/>
    <cellStyle name="Note 10 2 2 5" xfId="5279" xr:uid="{2BD0A40B-FC1D-4BD0-8B9F-2329211B349E}"/>
    <cellStyle name="Note 10 2 2 6" xfId="7450" xr:uid="{DB70D103-1E13-4EE2-8483-560A25F28D89}"/>
    <cellStyle name="Note 10 2 3" xfId="909" xr:uid="{9F29BD61-69EF-4D1E-A4BD-419DCAEA8161}"/>
    <cellStyle name="Note 10 2 3 2" xfId="1978" xr:uid="{3657E625-83A1-48E9-82E3-7DC7905F5E36}"/>
    <cellStyle name="Note 10 2 3 2 2" xfId="4386" xr:uid="{6716ED02-CBED-4520-90FB-132D1793B3BD}"/>
    <cellStyle name="Note 10 2 3 2 3" xfId="6598" xr:uid="{67FB1528-7892-4E61-B4D1-8599164E1FAE}"/>
    <cellStyle name="Note 10 2 3 2 4" xfId="8769" xr:uid="{7AF7E958-84D4-4A7C-B22D-55E6DF4EEDC4}"/>
    <cellStyle name="Note 10 2 3 3" xfId="3318" xr:uid="{B226A943-9346-4C8E-ACCE-32118B2DB81C}"/>
    <cellStyle name="Note 10 2 3 4" xfId="5531" xr:uid="{44114156-6FBD-4DB5-97C9-8727CCF430DD}"/>
    <cellStyle name="Note 10 2 3 5" xfId="7702" xr:uid="{BEA78971-2583-4727-8E07-84DF2DCCCCCD}"/>
    <cellStyle name="Note 10 2 4" xfId="1473" xr:uid="{60F9072B-F6BA-4C31-BF99-36ECF7EAA577}"/>
    <cellStyle name="Note 10 2 4 2" xfId="3881" xr:uid="{544CADF4-9B46-4DFB-B742-9E5989E600BA}"/>
    <cellStyle name="Note 10 2 4 3" xfId="6093" xr:uid="{FEC4FE22-3E11-4152-8B56-5770798F077D}"/>
    <cellStyle name="Note 10 2 4 4" xfId="8264" xr:uid="{8A6A45CF-A16C-40AD-A2A6-0E20EB3B1352}"/>
    <cellStyle name="Note 10 2 5" xfId="2813" xr:uid="{FE0F982E-1D63-4DC7-A09A-E2E638FB79ED}"/>
    <cellStyle name="Note 10 2 6" xfId="5026" xr:uid="{B7E8EAEF-97CF-46EA-B5F3-4C9603F2D2DF}"/>
    <cellStyle name="Note 10 2 7" xfId="7197" xr:uid="{83CB7C85-BE9C-402B-8B14-5CB2499EBB4C}"/>
    <cellStyle name="Note 10 3" xfId="544" xr:uid="{F565C2C2-AEA7-4F78-91F2-66F77D474C6C}"/>
    <cellStyle name="Note 10 3 2" xfId="1051" xr:uid="{EB9C168D-B48C-40D7-8381-1BA14B5DA925}"/>
    <cellStyle name="Note 10 3 2 2" xfId="2119" xr:uid="{6121BA9A-4AD8-4ACC-8409-A639BA4BFAAE}"/>
    <cellStyle name="Note 10 3 2 2 2" xfId="4527" xr:uid="{66B611CB-E8B1-4119-80B0-7003605F83AE}"/>
    <cellStyle name="Note 10 3 2 2 3" xfId="6739" xr:uid="{3FB0CF94-3D2C-45F3-8CC1-26604ADDBECD}"/>
    <cellStyle name="Note 10 3 2 2 4" xfId="8910" xr:uid="{F170952B-945B-46A8-9294-13C39BF823C1}"/>
    <cellStyle name="Note 10 3 2 3" xfId="3460" xr:uid="{CF8CF2F3-29AD-45CA-A7A7-D88CAB9CCA88}"/>
    <cellStyle name="Note 10 3 2 4" xfId="5672" xr:uid="{A38DCC8E-E2F7-4790-B7BD-F9E09111E67A}"/>
    <cellStyle name="Note 10 3 2 5" xfId="7843" xr:uid="{863FB6A0-87FC-4F64-9379-2BD4EEC190FA}"/>
    <cellStyle name="Note 10 3 3" xfId="1614" xr:uid="{BB982A93-2832-4017-8B6F-68F089C820A8}"/>
    <cellStyle name="Note 10 3 3 2" xfId="4022" xr:uid="{EF75754C-9247-438C-9B30-F34FC63655EC}"/>
    <cellStyle name="Note 10 3 3 3" xfId="6234" xr:uid="{DB013316-39B9-4A65-836A-DA35B3D4B70D}"/>
    <cellStyle name="Note 10 3 3 4" xfId="8405" xr:uid="{CC4B1B7B-C506-4EE3-96C9-667EAC3D6A31}"/>
    <cellStyle name="Note 10 3 4" xfId="2954" xr:uid="{0731B1BA-48C0-4CC3-B631-769AB3FE0FBA}"/>
    <cellStyle name="Note 10 3 5" xfId="5167" xr:uid="{FA7608B0-C553-489D-87AE-ADB18CFCE54C}"/>
    <cellStyle name="Note 10 3 6" xfId="7338" xr:uid="{3D0EE2E0-8A88-4925-AC60-0F2C10A541A3}"/>
    <cellStyle name="Note 10 4" xfId="797" xr:uid="{1FD487A9-F410-4D8B-B64C-676C52A1F412}"/>
    <cellStyle name="Note 10 4 2" xfId="1866" xr:uid="{C13E6CF9-30DB-4F40-B6E7-637C6D495810}"/>
    <cellStyle name="Note 10 4 2 2" xfId="4274" xr:uid="{017665A6-AF73-4542-A58D-D3E3AD62A988}"/>
    <cellStyle name="Note 10 4 2 3" xfId="6486" xr:uid="{678B42C1-0CAF-4C53-B78D-08882A293FA9}"/>
    <cellStyle name="Note 10 4 2 4" xfId="8657" xr:uid="{CB1D0F19-CC22-4722-81E5-5F909955E2BD}"/>
    <cellStyle name="Note 10 4 3" xfId="3206" xr:uid="{897296ED-7E92-4233-9B11-9E4E1C45BD2F}"/>
    <cellStyle name="Note 10 4 4" xfId="5419" xr:uid="{CED64FF6-48E1-438B-BF98-462475255AEC}"/>
    <cellStyle name="Note 10 4 5" xfId="7590" xr:uid="{BA5F6A22-F256-46FD-94AC-1F6E5D750A03}"/>
    <cellStyle name="Note 10 5" xfId="1361" xr:uid="{5D5606D6-C8DF-4B90-9E60-53C929923EB9}"/>
    <cellStyle name="Note 10 5 2" xfId="3769" xr:uid="{4EA6B922-FD56-4DCE-8263-1CB065BF53CF}"/>
    <cellStyle name="Note 10 5 3" xfId="5981" xr:uid="{0B1DF77F-2313-4D3F-8688-90770411119E}"/>
    <cellStyle name="Note 10 5 4" xfId="8152" xr:uid="{358D231C-DDCA-4DEE-B8C4-ABD3559C0481}"/>
    <cellStyle name="Note 10 6" xfId="2703" xr:uid="{715FAE12-E2F6-4E6D-959E-35595E5468A4}"/>
    <cellStyle name="Note 10 7" xfId="4917" xr:uid="{B961FC0C-8E9D-4CE2-A660-0F1F3C06AAD4}"/>
    <cellStyle name="Note 10 8" xfId="7088" xr:uid="{62EEF7CC-E40D-4B0A-9CFC-27D2C653430B}"/>
    <cellStyle name="Note 11" xfId="299" xr:uid="{7C2E1B96-D94F-4366-BDD9-2E8D994D415D}"/>
    <cellStyle name="Note 11 2" xfId="558" xr:uid="{A2BD6EB2-B6EE-4B51-90DF-7CD136A17945}"/>
    <cellStyle name="Note 11 2 2" xfId="1065" xr:uid="{FB30AB83-C982-41DB-AC02-582B3A9C6AD4}"/>
    <cellStyle name="Note 11 2 2 2" xfId="2133" xr:uid="{D0DA3627-76EA-4FC0-A5CE-36D0BAB77613}"/>
    <cellStyle name="Note 11 2 2 2 2" xfId="4541" xr:uid="{A003677E-1A8C-4A81-81DC-C8252584320C}"/>
    <cellStyle name="Note 11 2 2 2 3" xfId="6753" xr:uid="{77AE2946-953F-4573-85F3-D967289DB520}"/>
    <cellStyle name="Note 11 2 2 2 4" xfId="8924" xr:uid="{3E8AE8C9-8228-4B45-BEB9-923828EC84CD}"/>
    <cellStyle name="Note 11 2 2 3" xfId="3474" xr:uid="{46EB8293-5142-4FBC-9733-22C763DD6626}"/>
    <cellStyle name="Note 11 2 2 4" xfId="5686" xr:uid="{EFBE4D75-4958-4283-A7D6-9C737C3F204E}"/>
    <cellStyle name="Note 11 2 2 5" xfId="7857" xr:uid="{AC34C788-0CB1-4F43-B7D3-1CA21CEC5803}"/>
    <cellStyle name="Note 11 2 3" xfId="1628" xr:uid="{9C112B7B-1EB2-4B82-B16D-57BB5C54292D}"/>
    <cellStyle name="Note 11 2 3 2" xfId="4036" xr:uid="{9113D625-733D-4808-B455-C1D9A96F45BC}"/>
    <cellStyle name="Note 11 2 3 3" xfId="6248" xr:uid="{10F9D727-1384-48C6-8ADA-12A8AB236873}"/>
    <cellStyle name="Note 11 2 3 4" xfId="8419" xr:uid="{35A0D957-135F-4E7C-8008-65724E43F972}"/>
    <cellStyle name="Note 11 2 4" xfId="2968" xr:uid="{28E139AD-45B8-4D08-8685-ECD53F383876}"/>
    <cellStyle name="Note 11 2 5" xfId="5181" xr:uid="{AC42D3AC-5D7B-41D0-9E2E-985A243DB9CF}"/>
    <cellStyle name="Note 11 2 6" xfId="7352" xr:uid="{30474BE5-28B0-46FD-9A1E-05302817E66E}"/>
    <cellStyle name="Note 11 3" xfId="811" xr:uid="{6E5C83EE-5650-418E-A2C9-97D1C4B2B905}"/>
    <cellStyle name="Note 11 3 2" xfId="1880" xr:uid="{877C44FE-D9D6-4468-A80B-56719719E579}"/>
    <cellStyle name="Note 11 3 2 2" xfId="4288" xr:uid="{C1EB6B3E-F63B-4ADB-A514-B67BA03340D9}"/>
    <cellStyle name="Note 11 3 2 3" xfId="6500" xr:uid="{CF1D13CD-5ED0-47A2-99D2-76EB73D3BADE}"/>
    <cellStyle name="Note 11 3 2 4" xfId="8671" xr:uid="{16C6D922-71DB-478C-A6E3-1437B088F4C2}"/>
    <cellStyle name="Note 11 3 3" xfId="3220" xr:uid="{7EC01174-63AA-47A6-A92E-1D78292213DB}"/>
    <cellStyle name="Note 11 3 4" xfId="5433" xr:uid="{0B468F93-47BE-46F8-8EA7-005437F6A2E0}"/>
    <cellStyle name="Note 11 3 5" xfId="7604" xr:uid="{AE44646B-983C-41EF-90D0-37E63ABE4DE5}"/>
    <cellStyle name="Note 11 4" xfId="1375" xr:uid="{12414B9F-6404-4D0A-9924-6DD15070AD51}"/>
    <cellStyle name="Note 11 4 2" xfId="3783" xr:uid="{9641C735-3960-40FA-89CD-042D3A3D8D79}"/>
    <cellStyle name="Note 11 4 3" xfId="5995" xr:uid="{973F2D5B-CCC8-4E14-9889-5AE027E4AA37}"/>
    <cellStyle name="Note 11 4 4" xfId="8166" xr:uid="{81404AEC-89FA-449C-9876-BFCA125BA95E}"/>
    <cellStyle name="Note 11 5" xfId="2717" xr:uid="{BC5238AA-F96A-4020-BF51-74D6D6428816}"/>
    <cellStyle name="Note 11 6" xfId="4931" xr:uid="{64869C0E-706C-4BAE-AD1D-121B25F9E54F}"/>
    <cellStyle name="Note 11 7" xfId="7102" xr:uid="{FBC1B1D8-BF24-403B-9FE1-5EC90AA73E2F}"/>
    <cellStyle name="Note 12" xfId="414" xr:uid="{4FA80BB4-1C78-48BA-A2C1-8FEF7D24BBD6}"/>
    <cellStyle name="Note 12 2" xfId="670" xr:uid="{419B06C9-334A-4B6E-AA9C-F4577550D631}"/>
    <cellStyle name="Note 12 2 2" xfId="1177" xr:uid="{AB084E9F-03D7-4CC5-8E96-B9B7C457F9AA}"/>
    <cellStyle name="Note 12 2 2 2" xfId="2245" xr:uid="{2AB8E10C-CE12-4C5B-991D-0D38BC3D0E54}"/>
    <cellStyle name="Note 12 2 2 2 2" xfId="4653" xr:uid="{7CFC7DBA-5AC7-45B2-B3BC-7507FBFF0C92}"/>
    <cellStyle name="Note 12 2 2 2 3" xfId="6865" xr:uid="{4BBA2523-1854-4335-AF6B-A9AD9224F494}"/>
    <cellStyle name="Note 12 2 2 2 4" xfId="9036" xr:uid="{DC0C1257-D9C6-44D2-A17E-0AA0B688AA1B}"/>
    <cellStyle name="Note 12 2 2 3" xfId="3586" xr:uid="{64B15F2D-02BC-4F68-8C90-9774B03AAE67}"/>
    <cellStyle name="Note 12 2 2 4" xfId="5798" xr:uid="{B16E3822-11E4-4671-A463-A932C93A5722}"/>
    <cellStyle name="Note 12 2 2 5" xfId="7969" xr:uid="{69BBB152-76DC-49FE-BC0D-FBC207C718BF}"/>
    <cellStyle name="Note 12 2 3" xfId="1740" xr:uid="{224B0424-4F01-4118-A05B-9296E3129867}"/>
    <cellStyle name="Note 12 2 3 2" xfId="4148" xr:uid="{7358B115-3EB3-4FE7-8C41-785CE2B44637}"/>
    <cellStyle name="Note 12 2 3 3" xfId="6360" xr:uid="{B04D71C8-0A93-41D8-8625-136FDB4B125B}"/>
    <cellStyle name="Note 12 2 3 4" xfId="8531" xr:uid="{8A953022-3E5D-4058-AC24-355240F8B6C3}"/>
    <cellStyle name="Note 12 2 4" xfId="3080" xr:uid="{87381569-2AD6-4EB2-A16B-72D125987F78}"/>
    <cellStyle name="Note 12 2 5" xfId="5293" xr:uid="{82D53367-D779-4D5F-9265-9A8C94F69226}"/>
    <cellStyle name="Note 12 2 6" xfId="7464" xr:uid="{EDAA3ADE-095F-440C-8698-E379F897E586}"/>
    <cellStyle name="Note 12 3" xfId="923" xr:uid="{D2F770B8-4ABF-43F0-BF25-02F1534E0CC7}"/>
    <cellStyle name="Note 12 3 2" xfId="1992" xr:uid="{07416618-8378-4F9B-97FB-64E0FAB58F82}"/>
    <cellStyle name="Note 12 3 2 2" xfId="4400" xr:uid="{0D302029-957B-45CA-A362-84F92EC58669}"/>
    <cellStyle name="Note 12 3 2 3" xfId="6612" xr:uid="{5926EA82-A3E4-41D5-8B69-7DE2C2FCC1A6}"/>
    <cellStyle name="Note 12 3 2 4" xfId="8783" xr:uid="{96C8ECEA-044C-4576-B544-CCB583BDF619}"/>
    <cellStyle name="Note 12 3 3" xfId="3332" xr:uid="{8E5631F6-03AF-4137-BE56-BE2D24865C65}"/>
    <cellStyle name="Note 12 3 4" xfId="5545" xr:uid="{71C34641-0150-4646-B343-C1B43A1BD403}"/>
    <cellStyle name="Note 12 3 5" xfId="7716" xr:uid="{2A517337-2177-4014-B45C-AC884D96774C}"/>
    <cellStyle name="Note 12 4" xfId="1487" xr:uid="{ACBD762B-E9AB-40FE-AB2C-2F9D5E96D54D}"/>
    <cellStyle name="Note 12 4 2" xfId="3895" xr:uid="{D811FB32-4C12-45EB-B98A-5FD6BD61B1CB}"/>
    <cellStyle name="Note 12 4 3" xfId="6107" xr:uid="{DF2691DA-5DA2-4459-9F31-6D9ACD904EF6}"/>
    <cellStyle name="Note 12 4 4" xfId="8278" xr:uid="{65CD14B4-DFF5-4EDE-AEE5-2DE231DBA295}"/>
    <cellStyle name="Note 12 5" xfId="2827" xr:uid="{FE61F67D-8911-4FD7-81B3-35151DDB8331}"/>
    <cellStyle name="Note 12 6" xfId="5040" xr:uid="{92F97F2C-E00C-4B41-B85C-A85205920C72}"/>
    <cellStyle name="Note 12 7" xfId="7211" xr:uid="{753C72DE-5165-4E58-AC08-03165F6ACD39}"/>
    <cellStyle name="Note 13" xfId="430" xr:uid="{A7E81C00-950E-4A90-B70D-BD1AA1513547}"/>
    <cellStyle name="Note 13 2" xfId="685" xr:uid="{3959775B-A039-47E8-9B3E-2170CA4ED6A1}"/>
    <cellStyle name="Note 13 2 2" xfId="1192" xr:uid="{8B1F9384-6663-4997-8223-15B5147088E5}"/>
    <cellStyle name="Note 13 2 2 2" xfId="2260" xr:uid="{8A317A5C-2285-433C-B297-464E3AD19271}"/>
    <cellStyle name="Note 13 2 2 2 2" xfId="4668" xr:uid="{88C0304D-170B-4E3E-8AF1-AE21EA2A4D00}"/>
    <cellStyle name="Note 13 2 2 2 3" xfId="6880" xr:uid="{52584906-A732-44CB-BA99-C8CDDB8E72D5}"/>
    <cellStyle name="Note 13 2 2 2 4" xfId="9051" xr:uid="{4006B612-DC73-44AA-AAC3-E71852FF77E6}"/>
    <cellStyle name="Note 13 2 2 3" xfId="3601" xr:uid="{D852AE1F-87FA-4A8D-A5E4-A890295EB5ED}"/>
    <cellStyle name="Note 13 2 2 4" xfId="5813" xr:uid="{EDA220ED-8528-4926-951D-4434A9310E1C}"/>
    <cellStyle name="Note 13 2 2 5" xfId="7984" xr:uid="{4868B78F-732D-46CA-A364-B4FB2AFE6AC7}"/>
    <cellStyle name="Note 13 2 3" xfId="1755" xr:uid="{31604B6D-0AC9-4180-A9F3-0BB1A39D1E6A}"/>
    <cellStyle name="Note 13 2 3 2" xfId="4163" xr:uid="{0663E912-3959-47E4-9744-07DCD31710A0}"/>
    <cellStyle name="Note 13 2 3 3" xfId="6375" xr:uid="{44D5A46D-9A26-462B-A9CB-F7FC3C5A25F0}"/>
    <cellStyle name="Note 13 2 3 4" xfId="8546" xr:uid="{750C4414-7A83-4CEB-BEEC-4DBD4B505424}"/>
    <cellStyle name="Note 13 2 4" xfId="3095" xr:uid="{0D84C50A-7568-41C9-8F81-BCEC271B025C}"/>
    <cellStyle name="Note 13 2 5" xfId="5308" xr:uid="{3D529716-D2CB-436E-9F25-D44DB591F9AE}"/>
    <cellStyle name="Note 13 2 6" xfId="7479" xr:uid="{3DB7E993-67CF-4AAE-9F1C-1720469B7CBD}"/>
    <cellStyle name="Note 13 3" xfId="939" xr:uid="{1011CE40-D33D-4071-A29B-2383DC72C1F0}"/>
    <cellStyle name="Note 13 3 2" xfId="2007" xr:uid="{435AFDE5-FFAD-4E06-8A23-E88A992D0923}"/>
    <cellStyle name="Note 13 3 2 2" xfId="4415" xr:uid="{11CF64F2-BD5D-46EB-A6FF-F0359CC4CD1B}"/>
    <cellStyle name="Note 13 3 2 3" xfId="6627" xr:uid="{1B93ACDB-D081-4137-B866-13C32C1D6905}"/>
    <cellStyle name="Note 13 3 2 4" xfId="8798" xr:uid="{DBA0FE32-31AF-4CD3-A796-D4C72EB3331D}"/>
    <cellStyle name="Note 13 3 3" xfId="3348" xr:uid="{3105C4EF-E130-47B0-B619-88B543A581E0}"/>
    <cellStyle name="Note 13 3 4" xfId="5560" xr:uid="{43821B35-F548-4950-ADA4-4B0B2B9E3634}"/>
    <cellStyle name="Note 13 3 5" xfId="7731" xr:uid="{C5110D1C-CA43-4C5C-A813-53225F413A09}"/>
    <cellStyle name="Note 13 4" xfId="1502" xr:uid="{09FE3B91-FA67-4913-8A20-36291981C44B}"/>
    <cellStyle name="Note 13 4 2" xfId="3910" xr:uid="{E4A3A2FA-F441-48B7-917F-6A2F4AA7183F}"/>
    <cellStyle name="Note 13 4 3" xfId="6122" xr:uid="{1E03C7FE-897B-4758-B908-9966EF180C53}"/>
    <cellStyle name="Note 13 4 4" xfId="8293" xr:uid="{FD922399-32F4-4C15-A2B5-649AAB7EE8AA}"/>
    <cellStyle name="Note 13 5" xfId="2842" xr:uid="{A99F0140-47EB-473E-8785-A3C8D340890D}"/>
    <cellStyle name="Note 13 6" xfId="5055" xr:uid="{3B9B2D43-D07E-4BEE-BE45-4ECF9CC7CE4D}"/>
    <cellStyle name="Note 13 7" xfId="7226" xr:uid="{B070A717-4A26-4655-A9E5-905477BE9D77}"/>
    <cellStyle name="Note 14" xfId="445" xr:uid="{1D66F303-CEED-4C14-9F46-A633A60970FA}"/>
    <cellStyle name="Note 14 2" xfId="953" xr:uid="{6AE19360-95E3-476F-AFB1-6E6B5546ECB2}"/>
    <cellStyle name="Note 14 2 2" xfId="2021" xr:uid="{17C5CCE3-F65B-4225-9D3E-5333FF0C3236}"/>
    <cellStyle name="Note 14 2 2 2" xfId="4429" xr:uid="{3CDDC248-FE14-4ABA-BDAB-8BA7921209DF}"/>
    <cellStyle name="Note 14 2 2 3" xfId="6641" xr:uid="{7C1284B2-D24B-4E7A-8198-0635B44139E9}"/>
    <cellStyle name="Note 14 2 2 4" xfId="8812" xr:uid="{E03AFE17-8FC7-43E5-B6AF-3EE045526563}"/>
    <cellStyle name="Note 14 2 3" xfId="3362" xr:uid="{76773BCE-F445-45FF-83D3-BBCE9240B95C}"/>
    <cellStyle name="Note 14 2 4" xfId="5574" xr:uid="{BC2268D1-79B5-45AD-8921-390A6B5E4CA5}"/>
    <cellStyle name="Note 14 2 5" xfId="7745" xr:uid="{5520241C-AF21-4A7D-ACBA-903271F4D0F3}"/>
    <cellStyle name="Note 14 3" xfId="1516" xr:uid="{E423581D-3479-43AC-A850-E9C62F4268B8}"/>
    <cellStyle name="Note 14 3 2" xfId="3924" xr:uid="{8536BB1E-B97F-4E08-83D4-CCDCCC86B3D3}"/>
    <cellStyle name="Note 14 3 3" xfId="6136" xr:uid="{30E89127-85B8-4DFD-9ECF-88CB37B41B6F}"/>
    <cellStyle name="Note 14 3 4" xfId="8307" xr:uid="{E52BE706-2BFA-44DE-8013-F30EA5598DDA}"/>
    <cellStyle name="Note 14 4" xfId="2856" xr:uid="{31688147-2A14-4104-9EFF-25AF977B18FF}"/>
    <cellStyle name="Note 14 5" xfId="5069" xr:uid="{572300C8-DA7D-442F-A8FD-3EA90547E91D}"/>
    <cellStyle name="Note 14 6" xfId="7240" xr:uid="{68D2F61A-88F4-4527-8FBA-588E946D6566}"/>
    <cellStyle name="Note 15" xfId="1206" xr:uid="{5A7AD8C9-918B-4534-A726-6EC8A2954A20}"/>
    <cellStyle name="Note 15 2" xfId="2274" xr:uid="{DF33030E-DB2D-4129-ABA3-2A749C133BD4}"/>
    <cellStyle name="Note 15 2 2" xfId="4682" xr:uid="{31C59D7E-947F-4BD4-AEDE-A1B5D6FAC5DA}"/>
    <cellStyle name="Note 15 2 3" xfId="6894" xr:uid="{CE3FC905-9EC9-4018-9867-DF76BC132471}"/>
    <cellStyle name="Note 15 2 4" xfId="9065" xr:uid="{314D1022-B304-4A11-BFE2-6D45C330D6F9}"/>
    <cellStyle name="Note 15 3" xfId="3615" xr:uid="{C1786CCE-7351-4BB6-9C61-8B30726FF910}"/>
    <cellStyle name="Note 15 4" xfId="5827" xr:uid="{D69DD304-E8F8-46C2-A251-4E00DA632F7A}"/>
    <cellStyle name="Note 15 5" xfId="7998" xr:uid="{F1B8DD32-32B7-4E8B-B787-C29507ABFC5A}"/>
    <cellStyle name="Note 16" xfId="1220" xr:uid="{1AF2B295-7134-41DF-B48D-322BA355D4E5}"/>
    <cellStyle name="Note 16 2" xfId="2288" xr:uid="{05F0D918-C780-4EA7-B23A-D5CECADABF31}"/>
    <cellStyle name="Note 16 2 2" xfId="4696" xr:uid="{EFA7EED1-A1DF-45F6-9EC7-AD0DBDD7E94E}"/>
    <cellStyle name="Note 16 2 3" xfId="6908" xr:uid="{9678931A-97F5-4E48-8286-60D1609860B2}"/>
    <cellStyle name="Note 16 2 4" xfId="9079" xr:uid="{A6934508-496A-4817-B5FA-43C8AFAB2F21}"/>
    <cellStyle name="Note 16 3" xfId="3629" xr:uid="{DC66431D-55AD-47A7-A38C-B3D1AC236DC4}"/>
    <cellStyle name="Note 16 4" xfId="5841" xr:uid="{5F50B44A-A155-4A13-8E4B-87992B91FF81}"/>
    <cellStyle name="Note 16 5" xfId="8012" xr:uid="{B919F667-BBAD-4F40-A16A-7AB1D716B72F}"/>
    <cellStyle name="Note 17" xfId="1234" xr:uid="{97A8C547-7672-4EB3-A9F0-723F02C49F75}"/>
    <cellStyle name="Note 17 2" xfId="2302" xr:uid="{DCDADDDF-0A04-4B5E-BE3F-6A9E7F60A869}"/>
    <cellStyle name="Note 17 2 2" xfId="4710" xr:uid="{D8446FDD-D738-466A-ACD3-2BB31F0B1A48}"/>
    <cellStyle name="Note 17 2 3" xfId="6922" xr:uid="{FC303956-9C63-4F80-98C4-9ADDC717DF48}"/>
    <cellStyle name="Note 17 2 4" xfId="9093" xr:uid="{1347F076-831D-4539-80CD-A3FF6B148FEB}"/>
    <cellStyle name="Note 17 3" xfId="3643" xr:uid="{518FFFE8-0B9D-4E02-BD8E-EF975B8D79A7}"/>
    <cellStyle name="Note 17 4" xfId="5855" xr:uid="{2485DF37-7FAD-4715-92D7-C4A95C42F104}"/>
    <cellStyle name="Note 17 5" xfId="8026" xr:uid="{3D3DD048-75B8-4AA9-8418-AD4A3AD05F52}"/>
    <cellStyle name="Note 18" xfId="1248" xr:uid="{0DF3A708-D25D-4BFB-99E1-B815F6645795}"/>
    <cellStyle name="Note 18 2" xfId="2316" xr:uid="{17108A9B-99B8-49FD-86E1-3078AF9EDF86}"/>
    <cellStyle name="Note 18 2 2" xfId="4724" xr:uid="{4E2545A5-57AD-4489-B695-29438568AD6E}"/>
    <cellStyle name="Note 18 2 3" xfId="6936" xr:uid="{01B56129-FF6F-42D5-A401-AADE652CC720}"/>
    <cellStyle name="Note 18 2 4" xfId="9107" xr:uid="{B93CEBB9-9006-4F47-B431-A18DB9C2F615}"/>
    <cellStyle name="Note 18 3" xfId="3657" xr:uid="{C4C34B40-AC13-420A-B886-B88361103628}"/>
    <cellStyle name="Note 18 4" xfId="5869" xr:uid="{E8C673FA-2EC0-4252-A975-8870AE924600}"/>
    <cellStyle name="Note 18 5" xfId="8040" xr:uid="{B871C9DB-EBD4-41D7-9530-6F5E065E908D}"/>
    <cellStyle name="Note 19" xfId="1262" xr:uid="{0C8B63E1-ADE4-4136-B1E2-90B5118FEEEE}"/>
    <cellStyle name="Note 19 2" xfId="3671" xr:uid="{605EF6AE-7367-4BD3-AEB5-328A47DE869A}"/>
    <cellStyle name="Note 19 3" xfId="5883" xr:uid="{A729561B-7028-435E-9FA2-9F8BCE9116E6}"/>
    <cellStyle name="Note 19 4" xfId="8054" xr:uid="{A1578983-F13E-42AB-B4CB-02442AA8E999}"/>
    <cellStyle name="Note 2" xfId="109" xr:uid="{99ABBFA3-D082-4473-A3E4-0EA5CBC47D2D}"/>
    <cellStyle name="Note 2 2" xfId="174" xr:uid="{F2B284E8-DCBD-461B-A3A0-8BACD59E394E}"/>
    <cellStyle name="Note 2 3" xfId="2492" xr:uid="{626A13B2-1EF9-41FD-8654-A51DD2DABA64}"/>
    <cellStyle name="Note 2 4" xfId="2564" xr:uid="{728BAB49-5128-499B-876A-427296B39ECF}"/>
    <cellStyle name="Note 2 5" xfId="2491" xr:uid="{B6D927F4-E0C5-4AE5-AD69-A998254F9709}"/>
    <cellStyle name="Note 20" xfId="2330" xr:uid="{C32101A6-2512-4F11-80C3-9D2E583CF915}"/>
    <cellStyle name="Note 20 2" xfId="4738" xr:uid="{5D58B0E3-73B9-429B-816C-1E228D1E3D84}"/>
    <cellStyle name="Note 20 3" xfId="6950" xr:uid="{490189FE-FA5F-4E5D-956D-206A8733E091}"/>
    <cellStyle name="Note 20 4" xfId="9121" xr:uid="{AE255F2B-6804-4045-A134-95598BDC71FE}"/>
    <cellStyle name="Note 21" xfId="2353" xr:uid="{970FA024-5135-43CE-8A28-DFA7FE85BF06}"/>
    <cellStyle name="Note 21 2" xfId="4757" xr:uid="{1F22A0CC-FBA5-4BCF-8D65-B68DDD73E642}"/>
    <cellStyle name="Note 21 3" xfId="6964" xr:uid="{6FDF2F6E-C7B0-4C1D-9F67-5FE54855E633}"/>
    <cellStyle name="Note 21 4" xfId="9135" xr:uid="{72F352BF-C351-4C3C-BE1E-B89D179A9721}"/>
    <cellStyle name="Note 22" xfId="2591" xr:uid="{4670C20F-9ADC-4095-AD16-9F48AA7EA7FE}"/>
    <cellStyle name="Note 23" xfId="4804" xr:uid="{2411D21F-B27C-4830-A159-C8DA71DB0E9E}"/>
    <cellStyle name="Note 24" xfId="4818" xr:uid="{0232691C-9DAC-4E8B-A7F5-DA67A9BFD500}"/>
    <cellStyle name="Note 25" xfId="6989" xr:uid="{FB02435F-62A0-4519-89C4-A6259B52B951}"/>
    <cellStyle name="Note 3" xfId="110" xr:uid="{C5398810-BE32-44BA-9F4B-802E515DB9F9}"/>
    <cellStyle name="Note 3 2" xfId="175" xr:uid="{3E79A510-D83F-4C9B-AF1A-C4E71C079EC0}"/>
    <cellStyle name="Note 3 3" xfId="2494" xr:uid="{91B2960B-4B8C-4F23-997F-4F2E122BF4B2}"/>
    <cellStyle name="Note 3 4" xfId="2493" xr:uid="{5383EBB8-5AE5-459E-AA3E-73929D7585F6}"/>
    <cellStyle name="Note 4" xfId="192" xr:uid="{9045C094-1C9D-4354-AF56-7E057FB5E1D8}"/>
    <cellStyle name="Note 4 2" xfId="314" xr:uid="{84FDBDC5-E1B0-4DB0-B79C-21E057CFFF94}"/>
    <cellStyle name="Note 4 2 2" xfId="572" xr:uid="{B25E26C8-7238-4186-A8D2-D2272C6F5666}"/>
    <cellStyle name="Note 4 2 2 2" xfId="1079" xr:uid="{7C00E56C-1C82-4204-869E-8D50DCEA4CC8}"/>
    <cellStyle name="Note 4 2 2 2 2" xfId="2147" xr:uid="{9706BD06-B0A5-4DD9-B990-C7B7F8BA798E}"/>
    <cellStyle name="Note 4 2 2 2 2 2" xfId="4555" xr:uid="{944506E3-3249-45A3-BB76-0B2C4D027DD9}"/>
    <cellStyle name="Note 4 2 2 2 2 3" xfId="6767" xr:uid="{EAB7326B-7230-4997-AFED-B75B813F823F}"/>
    <cellStyle name="Note 4 2 2 2 2 4" xfId="8938" xr:uid="{F37D9B6B-F98D-4F2B-8E31-B5C2687208A7}"/>
    <cellStyle name="Note 4 2 2 2 3" xfId="3488" xr:uid="{DD2EF9AD-B1BD-426C-8DAF-6BA2850089FC}"/>
    <cellStyle name="Note 4 2 2 2 4" xfId="5700" xr:uid="{EA81EDB2-B46F-4D8E-8FB2-809AD4F8D828}"/>
    <cellStyle name="Note 4 2 2 2 5" xfId="7871" xr:uid="{9B705DA2-9F66-432E-9101-DA8F679317E7}"/>
    <cellStyle name="Note 4 2 2 3" xfId="1642" xr:uid="{4ABC92A9-8619-4BD5-A52C-4119AF509383}"/>
    <cellStyle name="Note 4 2 2 3 2" xfId="4050" xr:uid="{C013B438-A0F4-4BE5-BE52-A17842DC44F3}"/>
    <cellStyle name="Note 4 2 2 3 3" xfId="6262" xr:uid="{77E27ABE-3BC6-46DF-978D-9BBBAEC489A3}"/>
    <cellStyle name="Note 4 2 2 3 4" xfId="8433" xr:uid="{B1AB4290-18B9-4292-A998-B3CA606A72D1}"/>
    <cellStyle name="Note 4 2 2 4" xfId="2982" xr:uid="{9463F66C-E77D-44C7-9A23-7CF116044679}"/>
    <cellStyle name="Note 4 2 2 5" xfId="5195" xr:uid="{F86471AE-443A-4316-8CF1-5D84E986DBCD}"/>
    <cellStyle name="Note 4 2 2 6" xfId="7366" xr:uid="{1CDAF0BF-045C-4BA5-A1A2-68B1EB31B5B8}"/>
    <cellStyle name="Note 4 2 3" xfId="825" xr:uid="{D89AA98F-8584-4F79-B0CD-9031F3BCC10A}"/>
    <cellStyle name="Note 4 2 3 2" xfId="1894" xr:uid="{104D1022-3FC3-47D0-A2E6-B689A10DFFAB}"/>
    <cellStyle name="Note 4 2 3 2 2" xfId="4302" xr:uid="{21A7E09A-B64A-45AE-AB15-B966693362AD}"/>
    <cellStyle name="Note 4 2 3 2 3" xfId="6514" xr:uid="{2A29C697-2328-4F20-8E96-397799FCF2D3}"/>
    <cellStyle name="Note 4 2 3 2 4" xfId="8685" xr:uid="{91B3A562-D97A-4170-BD46-7A23CE85307C}"/>
    <cellStyle name="Note 4 2 3 3" xfId="3234" xr:uid="{3C5FB803-ABF4-4806-AB3B-BD9E14836CBE}"/>
    <cellStyle name="Note 4 2 3 4" xfId="5447" xr:uid="{C1DF26AC-175F-4F60-9F39-4618C2A14E7C}"/>
    <cellStyle name="Note 4 2 3 5" xfId="7618" xr:uid="{9E790B27-2533-4147-A9DE-0EC33AE49C6F}"/>
    <cellStyle name="Note 4 2 4" xfId="1389" xr:uid="{783540BE-3105-4BB6-9F1E-7003A7D75ABB}"/>
    <cellStyle name="Note 4 2 4 2" xfId="3797" xr:uid="{275624B3-CAE4-4911-8CEF-11BB5FF97021}"/>
    <cellStyle name="Note 4 2 4 3" xfId="6009" xr:uid="{2C1C37E4-887D-4B5D-9D4C-12D737167BE3}"/>
    <cellStyle name="Note 4 2 4 4" xfId="8180" xr:uid="{C516B13D-2B47-40CB-9526-5F6A267CC99D}"/>
    <cellStyle name="Note 4 2 5" xfId="2730" xr:uid="{18FFC03F-14BB-4D88-A84F-4395608C465A}"/>
    <cellStyle name="Note 4 2 6" xfId="4944" xr:uid="{9E005331-DFAE-40A1-B74C-B6CF052A44A7}"/>
    <cellStyle name="Note 4 2 7" xfId="7115" xr:uid="{44F964F6-8940-4EF3-A0CA-CCC807850312}"/>
    <cellStyle name="Note 4 3" xfId="460" xr:uid="{07E42AE1-AC65-411A-9B38-1A9C50EAA849}"/>
    <cellStyle name="Note 4 3 2" xfId="967" xr:uid="{5F9C7B89-5BAD-4B9C-876B-D328EB61C37B}"/>
    <cellStyle name="Note 4 3 2 2" xfId="2035" xr:uid="{B2FA46EE-E4EC-4A57-97BC-DCC672FFCB92}"/>
    <cellStyle name="Note 4 3 2 2 2" xfId="4443" xr:uid="{B3A00F59-11E7-4802-8BB0-DB49A5AF83A4}"/>
    <cellStyle name="Note 4 3 2 2 3" xfId="6655" xr:uid="{DC9A4EC5-CA04-42F5-9D5B-3412B45EA355}"/>
    <cellStyle name="Note 4 3 2 2 4" xfId="8826" xr:uid="{DF406201-FD7B-4280-8007-FCF827707119}"/>
    <cellStyle name="Note 4 3 2 3" xfId="3376" xr:uid="{D640899B-ACBE-4576-AE5F-3158830A518C}"/>
    <cellStyle name="Note 4 3 2 4" xfId="5588" xr:uid="{268B9359-D664-4D26-97CB-B0B2445EC4F3}"/>
    <cellStyle name="Note 4 3 2 5" xfId="7759" xr:uid="{E6B392E7-C578-4B6C-9D17-CC66B7A97F50}"/>
    <cellStyle name="Note 4 3 3" xfId="1530" xr:uid="{FA14BA34-AC7D-461B-B5E2-78991A4D5911}"/>
    <cellStyle name="Note 4 3 3 2" xfId="3938" xr:uid="{6C809EA7-FBD5-47FD-B4B5-EBAB7133B3D9}"/>
    <cellStyle name="Note 4 3 3 3" xfId="6150" xr:uid="{C70F5E2F-1989-456B-AC44-493809B59E97}"/>
    <cellStyle name="Note 4 3 3 4" xfId="8321" xr:uid="{6FCD3B32-761A-4568-A80F-E4EEE08C5441}"/>
    <cellStyle name="Note 4 3 4" xfId="2870" xr:uid="{C88E7402-454A-4BCC-B059-AB0B9069617B}"/>
    <cellStyle name="Note 4 3 5" xfId="5083" xr:uid="{53117577-108A-44CF-B882-613CECCE6479}"/>
    <cellStyle name="Note 4 3 6" xfId="7254" xr:uid="{3C1F1611-4534-451C-9D3A-026D5D833850}"/>
    <cellStyle name="Note 4 4" xfId="713" xr:uid="{BB266F60-A2A1-4FBF-8742-B94A36D9C62D}"/>
    <cellStyle name="Note 4 4 2" xfId="1782" xr:uid="{5BED4FD9-E47E-4F13-8BF5-AEE27C98BC2C}"/>
    <cellStyle name="Note 4 4 2 2" xfId="4190" xr:uid="{4E057518-A117-4B36-A8D4-B41840BDC185}"/>
    <cellStyle name="Note 4 4 2 3" xfId="6402" xr:uid="{8C668E83-1358-4F35-8CA5-23C71BC700E9}"/>
    <cellStyle name="Note 4 4 2 4" xfId="8573" xr:uid="{C5C74590-3F5E-42DD-BD69-6FA7B41D6557}"/>
    <cellStyle name="Note 4 4 3" xfId="3122" xr:uid="{31425FF1-7011-439F-929D-D591619A6847}"/>
    <cellStyle name="Note 4 4 4" xfId="5335" xr:uid="{C9A6A24B-C1A7-4621-A9BB-FACE1BA4F4AD}"/>
    <cellStyle name="Note 4 4 5" xfId="7506" xr:uid="{B03C1028-9826-4FEC-AA4A-28BFA28728E9}"/>
    <cellStyle name="Note 4 5" xfId="1277" xr:uid="{B6DFBE14-87D9-48C5-B35C-CB9B29EBA13A}"/>
    <cellStyle name="Note 4 5 2" xfId="3685" xr:uid="{62B118CE-463B-4869-9452-322E0EC36F0C}"/>
    <cellStyle name="Note 4 5 3" xfId="5897" xr:uid="{8C3C92B7-1C8C-49D8-961C-768CA55E453A}"/>
    <cellStyle name="Note 4 5 4" xfId="8068" xr:uid="{B1CB9565-8EAA-41E3-9AE0-7744DFE79B76}"/>
    <cellStyle name="Note 4 6" xfId="2580" xr:uid="{AAE4E86A-7416-448E-ACB7-2FBA43909541}"/>
    <cellStyle name="Note 4 6 2" xfId="4793" xr:uid="{7D702506-777E-4A17-954C-EFD25229F1A3}"/>
    <cellStyle name="Note 4 6 3" xfId="6978" xr:uid="{114B1576-86EB-4C1D-A229-ED75011959C1}"/>
    <cellStyle name="Note 4 6 4" xfId="9149" xr:uid="{39B7D197-06D2-4468-90A8-EEA5155FB4D6}"/>
    <cellStyle name="Note 4 7" xfId="2606" xr:uid="{D1630E03-5FED-49A4-832F-0ECD8B1B84C7}"/>
    <cellStyle name="Note 4 8" xfId="4833" xr:uid="{5C52F797-078F-412F-849F-7E75E13F86FA}"/>
    <cellStyle name="Note 4 9" xfId="7004" xr:uid="{1107470D-A707-4DCA-99F2-DFB99E371738}"/>
    <cellStyle name="Note 5" xfId="214" xr:uid="{C7C87138-00D1-4CE2-AF55-F6FF9EF2E981}"/>
    <cellStyle name="Note 5 2" xfId="329" xr:uid="{DF0CB69B-9204-45EB-8E92-1208868B9EEA}"/>
    <cellStyle name="Note 5 2 2" xfId="585" xr:uid="{A70BF70E-11A5-457E-ADB4-A4FF58AAE062}"/>
    <cellStyle name="Note 5 2 2 2" xfId="1092" xr:uid="{AB5AC907-CB9E-416A-AC1F-3DD310C27971}"/>
    <cellStyle name="Note 5 2 2 2 2" xfId="2160" xr:uid="{DD98D942-F249-4874-A9E4-C339EF5BA233}"/>
    <cellStyle name="Note 5 2 2 2 2 2" xfId="4568" xr:uid="{CCCB9650-5353-413F-8D66-B84125ABF6A4}"/>
    <cellStyle name="Note 5 2 2 2 2 3" xfId="6780" xr:uid="{2F53756F-CDB5-4BEB-8D67-11EF1433A3A7}"/>
    <cellStyle name="Note 5 2 2 2 2 4" xfId="8951" xr:uid="{3D83B0C2-B0D5-43AF-B669-57A21F090C5A}"/>
    <cellStyle name="Note 5 2 2 2 3" xfId="3501" xr:uid="{A59FB0F4-80C4-4DCA-90D2-07C0A0FDDE58}"/>
    <cellStyle name="Note 5 2 2 2 4" xfId="5713" xr:uid="{87093118-D549-4804-A301-775D5840251D}"/>
    <cellStyle name="Note 5 2 2 2 5" xfId="7884" xr:uid="{31C296D2-88D7-4ED0-AFFA-DCE58F5CDF72}"/>
    <cellStyle name="Note 5 2 2 3" xfId="1655" xr:uid="{8D9A1AA0-3CB2-4566-97A0-26DA6306C567}"/>
    <cellStyle name="Note 5 2 2 3 2" xfId="4063" xr:uid="{51AA987D-A592-41E9-A76F-18591AE0EC87}"/>
    <cellStyle name="Note 5 2 2 3 3" xfId="6275" xr:uid="{D5918840-A71C-4461-AE1C-2E565BB7FDA2}"/>
    <cellStyle name="Note 5 2 2 3 4" xfId="8446" xr:uid="{3668AA50-4E10-4D8A-81B8-590860708E5B}"/>
    <cellStyle name="Note 5 2 2 4" xfId="2995" xr:uid="{DFD58FFB-6D7E-47A7-95A2-1DA4CFEC5D1F}"/>
    <cellStyle name="Note 5 2 2 5" xfId="5208" xr:uid="{F87974C5-2C2C-4B24-AD56-018A1DB4CCF6}"/>
    <cellStyle name="Note 5 2 2 6" xfId="7379" xr:uid="{6A88E5E1-3926-4F58-A807-4D03545F2E67}"/>
    <cellStyle name="Note 5 2 3" xfId="838" xr:uid="{E94E7D2F-F2EB-40B5-BB7A-4592EAD21E64}"/>
    <cellStyle name="Note 5 2 3 2" xfId="1907" xr:uid="{DAF62E4A-B2FF-481A-AD6B-E124272A106C}"/>
    <cellStyle name="Note 5 2 3 2 2" xfId="4315" xr:uid="{60C0D1CF-02E5-41BB-8D13-72D3325433B0}"/>
    <cellStyle name="Note 5 2 3 2 3" xfId="6527" xr:uid="{6693DF57-5BD5-4B96-9E6C-0B1435514DFB}"/>
    <cellStyle name="Note 5 2 3 2 4" xfId="8698" xr:uid="{64DA32F9-1ED8-4708-9359-B201686F20F0}"/>
    <cellStyle name="Note 5 2 3 3" xfId="3247" xr:uid="{51E76D80-C2E2-48BB-96FA-09A389E029EB}"/>
    <cellStyle name="Note 5 2 3 4" xfId="5460" xr:uid="{D5212DDB-6863-440D-BC70-8DD21E12A88A}"/>
    <cellStyle name="Note 5 2 3 5" xfId="7631" xr:uid="{0A5725BC-D4DD-4BA2-A48F-89F0754C9ACC}"/>
    <cellStyle name="Note 5 2 4" xfId="1402" xr:uid="{3D401DF9-24D6-4747-945E-E0027DA06FE4}"/>
    <cellStyle name="Note 5 2 4 2" xfId="3810" xr:uid="{4169FBF4-F10B-4C61-AFB8-7FDF485F65A8}"/>
    <cellStyle name="Note 5 2 4 3" xfId="6022" xr:uid="{8EB9F5AD-DB2B-4A4B-9A55-89A42743A233}"/>
    <cellStyle name="Note 5 2 4 4" xfId="8193" xr:uid="{D434A17D-1035-46E7-A5E3-72FDDE0BD6D4}"/>
    <cellStyle name="Note 5 2 5" xfId="2742" xr:uid="{B91D1925-58BB-4CB2-945A-C7DF3988D682}"/>
    <cellStyle name="Note 5 2 6" xfId="4955" xr:uid="{BD16CB91-7A3D-43E3-807C-C632C805B19B}"/>
    <cellStyle name="Note 5 2 7" xfId="7126" xr:uid="{D46E4DE0-5A10-4FB9-B6FA-6B62A0D1C052}"/>
    <cellStyle name="Note 5 3" xfId="473" xr:uid="{A227750C-50F3-47B5-86A7-302FBDF7A41A}"/>
    <cellStyle name="Note 5 3 2" xfId="980" xr:uid="{BD8FE153-8B1D-4909-A74D-830FBF98C4FC}"/>
    <cellStyle name="Note 5 3 2 2" xfId="2048" xr:uid="{A95DB0CB-4D37-4E2B-92E4-DBFFCC045227}"/>
    <cellStyle name="Note 5 3 2 2 2" xfId="4456" xr:uid="{7B922BA5-7FD8-4F7E-88C5-0ABBF5F2C6B7}"/>
    <cellStyle name="Note 5 3 2 2 3" xfId="6668" xr:uid="{D422DC51-D359-4FB9-B4CC-795BBE81501F}"/>
    <cellStyle name="Note 5 3 2 2 4" xfId="8839" xr:uid="{FC9EC815-616C-43CF-8D44-270327802E08}"/>
    <cellStyle name="Note 5 3 2 3" xfId="3389" xr:uid="{BF75ED2D-E126-4C0D-B445-9FD977662D74}"/>
    <cellStyle name="Note 5 3 2 4" xfId="5601" xr:uid="{3F010B4E-6D25-491C-860B-88F312A28457}"/>
    <cellStyle name="Note 5 3 2 5" xfId="7772" xr:uid="{8612CF40-773B-4868-A2E3-F6DAF2590F42}"/>
    <cellStyle name="Note 5 3 3" xfId="1543" xr:uid="{0A1BBA80-4216-45B9-890E-FC50DD8479BF}"/>
    <cellStyle name="Note 5 3 3 2" xfId="3951" xr:uid="{1A4AD1CF-5D86-4AA0-A4CE-2C3AAABFA497}"/>
    <cellStyle name="Note 5 3 3 3" xfId="6163" xr:uid="{472704E4-B835-4D48-B03D-1B05862C414C}"/>
    <cellStyle name="Note 5 3 3 4" xfId="8334" xr:uid="{2951049C-77FA-4DD1-99C8-4A2E59118D9E}"/>
    <cellStyle name="Note 5 3 4" xfId="2883" xr:uid="{9762B932-1C9C-4BDB-BD86-E22331A544E4}"/>
    <cellStyle name="Note 5 3 5" xfId="5096" xr:uid="{C2AC9003-7C7F-4D8E-B5AD-2A7C5CF095F2}"/>
    <cellStyle name="Note 5 3 6" xfId="7267" xr:uid="{2E8B5180-F481-4E45-8B1C-4BACFA694C5A}"/>
    <cellStyle name="Note 5 4" xfId="726" xr:uid="{A1AA41C0-CEDD-4EF9-A593-DFEBC7EABDD3}"/>
    <cellStyle name="Note 5 4 2" xfId="1795" xr:uid="{33D5623E-0A6E-423A-AE3D-A465267BC97D}"/>
    <cellStyle name="Note 5 4 2 2" xfId="4203" xr:uid="{32DA9DBC-D541-4532-BFAE-CAACE2E24FA6}"/>
    <cellStyle name="Note 5 4 2 3" xfId="6415" xr:uid="{52EF42E3-5592-4CB6-B352-AED0307B8979}"/>
    <cellStyle name="Note 5 4 2 4" xfId="8586" xr:uid="{BFBB88AC-530A-4F17-8A0D-D66E3A72CB18}"/>
    <cellStyle name="Note 5 4 3" xfId="3135" xr:uid="{7C3B75D6-AD76-4CDF-8D35-ECCBA6F3A2CB}"/>
    <cellStyle name="Note 5 4 4" xfId="5348" xr:uid="{D29F15AF-DDFA-438C-8B9B-EEF6BF3AE2A2}"/>
    <cellStyle name="Note 5 4 5" xfId="7519" xr:uid="{84D29668-52CF-4D1D-88E3-2FF45D0A2950}"/>
    <cellStyle name="Note 5 5" xfId="1290" xr:uid="{063CC1E1-ED9C-4F26-B6B6-DA7FDF20E321}"/>
    <cellStyle name="Note 5 5 2" xfId="3698" xr:uid="{FAD69005-97B6-4B7F-9A0B-D36C1CB91B21}"/>
    <cellStyle name="Note 5 5 3" xfId="5910" xr:uid="{36790A0C-3B4B-46C6-AC92-8D633D79B467}"/>
    <cellStyle name="Note 5 5 4" xfId="8081" xr:uid="{5B43094C-747A-4A95-8C20-2A8351837105}"/>
    <cellStyle name="Note 5 6" xfId="2632" xr:uid="{D4E4656C-E986-4B97-A772-1BF2E32E8D15}"/>
    <cellStyle name="Note 5 7" xfId="4846" xr:uid="{25F3536A-0085-45B7-9BEB-80BE73E7A1C0}"/>
    <cellStyle name="Note 5 8" xfId="7017" xr:uid="{5A5D62B3-7C40-4DD9-A4BC-9EC65E215970}"/>
    <cellStyle name="Note 6" xfId="229" xr:uid="{B8D8F1C2-F5D1-4CD0-8593-19199A5A7F30}"/>
    <cellStyle name="Note 6 2" xfId="344" xr:uid="{50FDFCD1-2DC0-48C8-A41A-193B5ACEB589}"/>
    <cellStyle name="Note 6 2 2" xfId="600" xr:uid="{C28E1E78-44A2-44B8-8C4B-7431C329B9F8}"/>
    <cellStyle name="Note 6 2 2 2" xfId="1107" xr:uid="{FB9AE221-33E2-4D55-9904-F23051432F0B}"/>
    <cellStyle name="Note 6 2 2 2 2" xfId="2175" xr:uid="{C01653EB-7224-4A64-9481-09895DAFAE6C}"/>
    <cellStyle name="Note 6 2 2 2 2 2" xfId="4583" xr:uid="{F2C21FC3-D95E-4511-B4EF-B91F5572C41D}"/>
    <cellStyle name="Note 6 2 2 2 2 3" xfId="6795" xr:uid="{02820796-F9E1-4611-A1E1-C02046BF5A33}"/>
    <cellStyle name="Note 6 2 2 2 2 4" xfId="8966" xr:uid="{793626B6-2607-495F-BE24-6C9888CB233C}"/>
    <cellStyle name="Note 6 2 2 2 3" xfId="3516" xr:uid="{654D8462-7515-4D6C-AEA3-4E592D2A5B53}"/>
    <cellStyle name="Note 6 2 2 2 4" xfId="5728" xr:uid="{891C97C6-4170-4CF4-9DD5-77F8A5E6A4F0}"/>
    <cellStyle name="Note 6 2 2 2 5" xfId="7899" xr:uid="{F4E12115-BD2E-497C-A59D-5BE4163BD946}"/>
    <cellStyle name="Note 6 2 2 3" xfId="1670" xr:uid="{C9CF525B-87C7-4DB8-AD80-36C1ACFC731D}"/>
    <cellStyle name="Note 6 2 2 3 2" xfId="4078" xr:uid="{987D8F5F-C34F-44A3-9377-E50017F28DCA}"/>
    <cellStyle name="Note 6 2 2 3 3" xfId="6290" xr:uid="{118E7277-EDD3-4BCE-8E23-6C14CA988238}"/>
    <cellStyle name="Note 6 2 2 3 4" xfId="8461" xr:uid="{DC7F1526-171D-4CF1-9060-137D5E7751D9}"/>
    <cellStyle name="Note 6 2 2 4" xfId="3010" xr:uid="{6E392C2F-5C69-4B89-BFF9-8F8A4BFEE700}"/>
    <cellStyle name="Note 6 2 2 5" xfId="5223" xr:uid="{84F9D0A6-7D99-46FE-A47A-7278E7ED94AC}"/>
    <cellStyle name="Note 6 2 2 6" xfId="7394" xr:uid="{E602149D-33E8-47C3-93EF-D6ACDA70D948}"/>
    <cellStyle name="Note 6 2 3" xfId="853" xr:uid="{75034AF3-6AAF-4CEF-81D7-885DB0F59D14}"/>
    <cellStyle name="Note 6 2 3 2" xfId="1922" xr:uid="{5D752B78-689A-4BEB-AA83-828636937D73}"/>
    <cellStyle name="Note 6 2 3 2 2" xfId="4330" xr:uid="{B5E1FA9F-AA2E-4183-AC27-78807548E703}"/>
    <cellStyle name="Note 6 2 3 2 3" xfId="6542" xr:uid="{D0E8E6A7-85BC-4705-A2AD-CF6ED5DBDA1C}"/>
    <cellStyle name="Note 6 2 3 2 4" xfId="8713" xr:uid="{BD446597-40F8-4D96-BEBB-AF617956FDB6}"/>
    <cellStyle name="Note 6 2 3 3" xfId="3262" xr:uid="{52ED7AE2-A56C-4C99-A249-49A6CAF81A74}"/>
    <cellStyle name="Note 6 2 3 4" xfId="5475" xr:uid="{CDACE2C8-8FBE-41BE-9564-694EA6D057E5}"/>
    <cellStyle name="Note 6 2 3 5" xfId="7646" xr:uid="{8C10DBC2-80D2-480E-895C-2782F371D81E}"/>
    <cellStyle name="Note 6 2 4" xfId="1417" xr:uid="{EA90E073-1097-44F6-9956-919B3B13A7CF}"/>
    <cellStyle name="Note 6 2 4 2" xfId="3825" xr:uid="{3131B066-A03D-42CE-ACC9-1960A0945C93}"/>
    <cellStyle name="Note 6 2 4 3" xfId="6037" xr:uid="{2655D4A9-1A55-4CDF-B609-9E2D49FAD695}"/>
    <cellStyle name="Note 6 2 4 4" xfId="8208" xr:uid="{0DE1CCC4-882D-4D41-9800-6ADBB0ECE7AE}"/>
    <cellStyle name="Note 6 2 5" xfId="2757" xr:uid="{8D5D359F-6CE5-47C7-AAEE-B52A2926048A}"/>
    <cellStyle name="Note 6 2 6" xfId="4970" xr:uid="{3944D817-C915-411F-8F1B-31AC2D1E49B4}"/>
    <cellStyle name="Note 6 2 7" xfId="7141" xr:uid="{A0DD3CFC-C686-47B8-A087-E45610688A11}"/>
    <cellStyle name="Note 6 3" xfId="488" xr:uid="{AFA9F714-3D22-413B-B85D-58FE4892A4D3}"/>
    <cellStyle name="Note 6 3 2" xfId="995" xr:uid="{E107A3D9-F128-4E47-96E3-A566328A913A}"/>
    <cellStyle name="Note 6 3 2 2" xfId="2063" xr:uid="{D7AD46A6-02EB-4A2E-AACA-CE65C8D0F7F9}"/>
    <cellStyle name="Note 6 3 2 2 2" xfId="4471" xr:uid="{3B213BD5-F00E-4BF9-A9EC-CFAB3B4A9813}"/>
    <cellStyle name="Note 6 3 2 2 3" xfId="6683" xr:uid="{1901FC66-2AF9-4461-9E39-3A47E54EF22A}"/>
    <cellStyle name="Note 6 3 2 2 4" xfId="8854" xr:uid="{26CDF30F-196C-4E67-85B6-BDD24211C412}"/>
    <cellStyle name="Note 6 3 2 3" xfId="3404" xr:uid="{2BCEF4FC-60A2-4F2F-BD5F-29E4A777649F}"/>
    <cellStyle name="Note 6 3 2 4" xfId="5616" xr:uid="{301EB165-3C62-4A87-9969-809E27C9389F}"/>
    <cellStyle name="Note 6 3 2 5" xfId="7787" xr:uid="{2CED8E92-6966-4785-8FC1-67728704C8CE}"/>
    <cellStyle name="Note 6 3 3" xfId="1558" xr:uid="{D870583C-EEED-4AFB-AE84-9529BB099941}"/>
    <cellStyle name="Note 6 3 3 2" xfId="3966" xr:uid="{DAE36190-C196-4A6A-8DFB-63D973001621}"/>
    <cellStyle name="Note 6 3 3 3" xfId="6178" xr:uid="{9F9D25D3-E73F-4A88-A0B1-5FC42906FEA6}"/>
    <cellStyle name="Note 6 3 3 4" xfId="8349" xr:uid="{FE28EBC4-97D5-4BCE-95E2-CA353048F37B}"/>
    <cellStyle name="Note 6 3 4" xfId="2898" xr:uid="{54B90964-C1AA-4A25-8ED8-0A828673220F}"/>
    <cellStyle name="Note 6 3 5" xfId="5111" xr:uid="{3E7BB053-979A-4DB7-A620-F54874BABDD5}"/>
    <cellStyle name="Note 6 3 6" xfId="7282" xr:uid="{805F655C-6E36-45AF-B676-8EBF7193EDBF}"/>
    <cellStyle name="Note 6 4" xfId="741" xr:uid="{1543B324-B4BB-40FE-BBC3-EF8C9556F23D}"/>
    <cellStyle name="Note 6 4 2" xfId="1810" xr:uid="{E17911C3-E5D6-4D7C-A741-30165578F4A2}"/>
    <cellStyle name="Note 6 4 2 2" xfId="4218" xr:uid="{64A7D5F4-9211-4FDC-B48A-7504CA160457}"/>
    <cellStyle name="Note 6 4 2 3" xfId="6430" xr:uid="{73C8594A-7517-4A53-AADA-6DC34994F297}"/>
    <cellStyle name="Note 6 4 2 4" xfId="8601" xr:uid="{6CEA2E78-DFCC-4DE9-85CF-C22DC4232596}"/>
    <cellStyle name="Note 6 4 3" xfId="3150" xr:uid="{AFED8AF9-F39E-4690-A53E-F23281A6BF96}"/>
    <cellStyle name="Note 6 4 4" xfId="5363" xr:uid="{20A52CEF-709C-4C5D-8BE9-A86267DA1B70}"/>
    <cellStyle name="Note 6 4 5" xfId="7534" xr:uid="{5F9FF7D0-1C7E-4B25-89EB-F04FBAC46F28}"/>
    <cellStyle name="Note 6 5" xfId="1305" xr:uid="{E7120EA6-B071-4B13-9E7E-DD9AB6B5A99C}"/>
    <cellStyle name="Note 6 5 2" xfId="3713" xr:uid="{02A82F2E-94A2-4FF0-955C-60C3CBEDC56C}"/>
    <cellStyle name="Note 6 5 3" xfId="5925" xr:uid="{C3243410-AF95-4AEB-B271-AFB95A04B9FF}"/>
    <cellStyle name="Note 6 5 4" xfId="8096" xr:uid="{B1DF8944-2B38-41D3-9292-7C16C9093247}"/>
    <cellStyle name="Note 6 6" xfId="2647" xr:uid="{1D5CF182-8F71-4558-9C20-DA45FEA8000B}"/>
    <cellStyle name="Note 6 7" xfId="4861" xr:uid="{0E50D4E4-4D25-4E2B-8627-4FAF8CB38B09}"/>
    <cellStyle name="Note 6 8" xfId="7032" xr:uid="{A6FCA8DE-97F1-443D-B4E8-19E1B17053F7}"/>
    <cellStyle name="Note 7" xfId="243" xr:uid="{803A6363-E017-48AF-8BFC-BC442E1EC2BB}"/>
    <cellStyle name="Note 7 2" xfId="358" xr:uid="{8819B0E1-71C6-49F1-9A07-92C473129083}"/>
    <cellStyle name="Note 7 2 2" xfId="614" xr:uid="{9CE683E9-419A-4473-8DDD-89963F71554F}"/>
    <cellStyle name="Note 7 2 2 2" xfId="1121" xr:uid="{27FC0A6D-038D-496A-B352-08C8AE661EE8}"/>
    <cellStyle name="Note 7 2 2 2 2" xfId="2189" xr:uid="{1B028B65-805D-47D0-9195-3693283A8D42}"/>
    <cellStyle name="Note 7 2 2 2 2 2" xfId="4597" xr:uid="{481D1467-6B97-446F-A6DD-B1521C35412C}"/>
    <cellStyle name="Note 7 2 2 2 2 3" xfId="6809" xr:uid="{81458CB8-41B2-46A6-B40C-EA020ACC41B4}"/>
    <cellStyle name="Note 7 2 2 2 2 4" xfId="8980" xr:uid="{68B2F108-C67A-4821-9F2F-3C0C8758EE75}"/>
    <cellStyle name="Note 7 2 2 2 3" xfId="3530" xr:uid="{EE7BA016-DAF7-40FB-A296-C390DFCA0247}"/>
    <cellStyle name="Note 7 2 2 2 4" xfId="5742" xr:uid="{D388FB87-CFAE-40A7-964B-12AF337E7F81}"/>
    <cellStyle name="Note 7 2 2 2 5" xfId="7913" xr:uid="{AF41E821-A8E9-4E37-9D9E-EF51060E0823}"/>
    <cellStyle name="Note 7 2 2 3" xfId="1684" xr:uid="{C1E17072-3C64-4843-88EA-94D2D01476ED}"/>
    <cellStyle name="Note 7 2 2 3 2" xfId="4092" xr:uid="{05A5B586-C7DA-4AD8-AD6D-208E74C5AAE7}"/>
    <cellStyle name="Note 7 2 2 3 3" xfId="6304" xr:uid="{706B85B0-D5FC-44E4-BC01-D84FD83CD447}"/>
    <cellStyle name="Note 7 2 2 3 4" xfId="8475" xr:uid="{332BACC6-28C0-47B2-A1BC-49C60FE13A36}"/>
    <cellStyle name="Note 7 2 2 4" xfId="3024" xr:uid="{E5F3671A-AC83-46C0-AA43-5835082F496E}"/>
    <cellStyle name="Note 7 2 2 5" xfId="5237" xr:uid="{9CECDE26-B0FA-42E8-8056-DBE834E3360D}"/>
    <cellStyle name="Note 7 2 2 6" xfId="7408" xr:uid="{C39CE7B1-8E3D-4C9B-BECC-701540987AAA}"/>
    <cellStyle name="Note 7 2 3" xfId="867" xr:uid="{D214C145-4AC9-4EAB-8398-2A197E726D74}"/>
    <cellStyle name="Note 7 2 3 2" xfId="1936" xr:uid="{41265A80-5E2B-42C7-9C2B-20F268C30308}"/>
    <cellStyle name="Note 7 2 3 2 2" xfId="4344" xr:uid="{2B640F28-6895-4657-B45E-D4BC164B7071}"/>
    <cellStyle name="Note 7 2 3 2 3" xfId="6556" xr:uid="{F6D38EA8-573E-4994-B369-4A9A62080690}"/>
    <cellStyle name="Note 7 2 3 2 4" xfId="8727" xr:uid="{8D9CA77D-B11C-496F-ACC2-D829A94D149C}"/>
    <cellStyle name="Note 7 2 3 3" xfId="3276" xr:uid="{A2C85C78-11AB-41F2-9E5E-4F8C71016591}"/>
    <cellStyle name="Note 7 2 3 4" xfId="5489" xr:uid="{28837450-D6E5-4B9D-B192-04F76C1F42ED}"/>
    <cellStyle name="Note 7 2 3 5" xfId="7660" xr:uid="{A0583E78-55A7-452B-8B64-405EE873894B}"/>
    <cellStyle name="Note 7 2 4" xfId="1431" xr:uid="{DA9B9DE3-8FBE-4304-8F3C-DAA020C66C07}"/>
    <cellStyle name="Note 7 2 4 2" xfId="3839" xr:uid="{6CA1BA4D-5099-46B1-A6D3-EF6EB9E7A409}"/>
    <cellStyle name="Note 7 2 4 3" xfId="6051" xr:uid="{A0B3A796-999A-41D1-B1F2-463C495476C3}"/>
    <cellStyle name="Note 7 2 4 4" xfId="8222" xr:uid="{52609734-34C3-47C7-AEC1-D82B2D47A683}"/>
    <cellStyle name="Note 7 2 5" xfId="2771" xr:uid="{229E2B61-118D-41B0-884C-F12926232F5E}"/>
    <cellStyle name="Note 7 2 6" xfId="4984" xr:uid="{996C8D74-30C9-4599-9939-8026EEBA4175}"/>
    <cellStyle name="Note 7 2 7" xfId="7155" xr:uid="{26D9307D-6EAF-4B3C-A410-AF3AF12DFB15}"/>
    <cellStyle name="Note 7 3" xfId="502" xr:uid="{B576A31A-21A9-4D2B-9B08-4CA2BC590383}"/>
    <cellStyle name="Note 7 3 2" xfId="1009" xr:uid="{84A53A1F-DED0-482A-AACF-DBA2EA571AD6}"/>
    <cellStyle name="Note 7 3 2 2" xfId="2077" xr:uid="{D1886522-266D-4343-90BC-D7F58CE07F0B}"/>
    <cellStyle name="Note 7 3 2 2 2" xfId="4485" xr:uid="{69ADC391-AD31-46EE-8A1D-BD790FC1CFE8}"/>
    <cellStyle name="Note 7 3 2 2 3" xfId="6697" xr:uid="{874797F7-DEE8-4E03-B4CC-9E296B8EE171}"/>
    <cellStyle name="Note 7 3 2 2 4" xfId="8868" xr:uid="{B1D15BBA-61C8-48AF-834B-7AC4E52C392A}"/>
    <cellStyle name="Note 7 3 2 3" xfId="3418" xr:uid="{3E66726A-ADAA-47BC-A32B-D589A695E7CE}"/>
    <cellStyle name="Note 7 3 2 4" xfId="5630" xr:uid="{ADEF1242-3EED-4792-BB00-91C8750EE335}"/>
    <cellStyle name="Note 7 3 2 5" xfId="7801" xr:uid="{4BFF2C17-D895-4148-A034-0CA0DF1F6D3C}"/>
    <cellStyle name="Note 7 3 3" xfId="1572" xr:uid="{78BD6A77-AB8C-494C-B312-31E0FC39BEA6}"/>
    <cellStyle name="Note 7 3 3 2" xfId="3980" xr:uid="{D918EFCA-6BEF-4519-B124-001C0F0D3482}"/>
    <cellStyle name="Note 7 3 3 3" xfId="6192" xr:uid="{D7E1F6FD-C59B-493F-B937-407D600EAA1F}"/>
    <cellStyle name="Note 7 3 3 4" xfId="8363" xr:uid="{40023B08-A565-4510-942D-ABF29A8D3A76}"/>
    <cellStyle name="Note 7 3 4" xfId="2912" xr:uid="{934BD6FF-5BDC-4F98-B210-5AD44304F2F2}"/>
    <cellStyle name="Note 7 3 5" xfId="5125" xr:uid="{FCDC2D40-9105-4E3E-8218-BBC934299E42}"/>
    <cellStyle name="Note 7 3 6" xfId="7296" xr:uid="{1276B43C-9A15-4267-893F-6530F33B1152}"/>
    <cellStyle name="Note 7 4" xfId="755" xr:uid="{76883DB8-2415-4FC5-B7EF-6D510C271307}"/>
    <cellStyle name="Note 7 4 2" xfId="1824" xr:uid="{0383F8E7-0255-4948-8CD2-E4D447845658}"/>
    <cellStyle name="Note 7 4 2 2" xfId="4232" xr:uid="{5CC450B8-3AD6-4E90-B2F4-090A4E59D98A}"/>
    <cellStyle name="Note 7 4 2 3" xfId="6444" xr:uid="{20AE086F-0A76-49C4-B19E-EFB8A0E6B299}"/>
    <cellStyle name="Note 7 4 2 4" xfId="8615" xr:uid="{0FAABD2C-46E2-4F19-BD53-37219EA41385}"/>
    <cellStyle name="Note 7 4 3" xfId="3164" xr:uid="{D7887D49-0C02-4B01-B04B-0D102C37E014}"/>
    <cellStyle name="Note 7 4 4" xfId="5377" xr:uid="{6FA4B72C-9563-4612-9F97-D6CB95EC196B}"/>
    <cellStyle name="Note 7 4 5" xfId="7548" xr:uid="{F5FE9542-92C8-4AE6-B8E3-EE0F7AE0A790}"/>
    <cellStyle name="Note 7 5" xfId="1319" xr:uid="{8E65A49A-F252-45AB-80B7-8671F63AF8AC}"/>
    <cellStyle name="Note 7 5 2" xfId="3727" xr:uid="{31064CC9-609F-4BD5-A5C2-F09E5171C23C}"/>
    <cellStyle name="Note 7 5 3" xfId="5939" xr:uid="{0FD3B176-1A06-4844-9078-F9FBC6E58521}"/>
    <cellStyle name="Note 7 5 4" xfId="8110" xr:uid="{9083727D-E7DF-4CD1-9519-3AB3AD01BEFF}"/>
    <cellStyle name="Note 7 6" xfId="2661" xr:uid="{80FFAF5E-2C21-4A8D-9475-B29AF5F24282}"/>
    <cellStyle name="Note 7 7" xfId="4875" xr:uid="{27F857C9-7993-4492-A5CD-5657973FD2CD}"/>
    <cellStyle name="Note 7 8" xfId="7046" xr:uid="{9E941479-222A-4378-992B-ABFBD3389241}"/>
    <cellStyle name="Note 8" xfId="257" xr:uid="{673F7D5A-7FB6-4F2E-9A19-C6426F7E8A48}"/>
    <cellStyle name="Note 8 2" xfId="372" xr:uid="{CB4C0EA0-0C97-4E31-B002-D722E524F377}"/>
    <cellStyle name="Note 8 2 2" xfId="628" xr:uid="{285F79A4-6E5E-4351-BB95-37FCAE5E3B9D}"/>
    <cellStyle name="Note 8 2 2 2" xfId="1135" xr:uid="{F29F787A-48B8-45E0-B8FF-93BA3D2EBD12}"/>
    <cellStyle name="Note 8 2 2 2 2" xfId="2203" xr:uid="{68B97293-3304-4323-956A-7F25CD5EADF2}"/>
    <cellStyle name="Note 8 2 2 2 2 2" xfId="4611" xr:uid="{51344EE1-A139-4AB9-9F80-390D43C6CAE8}"/>
    <cellStyle name="Note 8 2 2 2 2 3" xfId="6823" xr:uid="{5B80E2DF-D453-4240-91A9-93DF304488C7}"/>
    <cellStyle name="Note 8 2 2 2 2 4" xfId="8994" xr:uid="{6E404B70-8C89-46F4-BC82-3EEE1062E87B}"/>
    <cellStyle name="Note 8 2 2 2 3" xfId="3544" xr:uid="{68F85F87-77A6-4869-A8DA-C7D977A85985}"/>
    <cellStyle name="Note 8 2 2 2 4" xfId="5756" xr:uid="{C2E4ACA9-C8BF-4773-B191-87F135725C90}"/>
    <cellStyle name="Note 8 2 2 2 5" xfId="7927" xr:uid="{04D249D6-5F96-485D-B0DB-7C72952E4D0A}"/>
    <cellStyle name="Note 8 2 2 3" xfId="1698" xr:uid="{39AA9B0A-15B5-45F9-AC81-CDA9879A5037}"/>
    <cellStyle name="Note 8 2 2 3 2" xfId="4106" xr:uid="{444F59C4-FABB-439C-AD5F-81AB5CA2161D}"/>
    <cellStyle name="Note 8 2 2 3 3" xfId="6318" xr:uid="{B6F156EF-7A52-4386-90A4-6776E760F93D}"/>
    <cellStyle name="Note 8 2 2 3 4" xfId="8489" xr:uid="{78710A9D-2F82-4DAD-A506-4D9DE30CF81B}"/>
    <cellStyle name="Note 8 2 2 4" xfId="3038" xr:uid="{1AD13959-755D-4157-A396-DDA831A887FB}"/>
    <cellStyle name="Note 8 2 2 5" xfId="5251" xr:uid="{8B90B670-C13A-4468-B8F2-54EC536D948E}"/>
    <cellStyle name="Note 8 2 2 6" xfId="7422" xr:uid="{EE74BEB4-B4A3-4AC3-AABE-CD9B2946734B}"/>
    <cellStyle name="Note 8 2 3" xfId="881" xr:uid="{457CEBC4-5183-4F19-BC1C-3E3A831310D6}"/>
    <cellStyle name="Note 8 2 3 2" xfId="1950" xr:uid="{319FFD82-D377-48F3-AA5B-D18DCB59490B}"/>
    <cellStyle name="Note 8 2 3 2 2" xfId="4358" xr:uid="{E4347E6B-79D8-40E7-8F8C-3755BCA29D23}"/>
    <cellStyle name="Note 8 2 3 2 3" xfId="6570" xr:uid="{AE8B019D-4736-4F7A-BB28-92A37B23B6EF}"/>
    <cellStyle name="Note 8 2 3 2 4" xfId="8741" xr:uid="{96D4CEC4-C9E2-4CA3-861A-4EB68D4E1E50}"/>
    <cellStyle name="Note 8 2 3 3" xfId="3290" xr:uid="{7CAB9766-7E5C-4968-A903-9B1346C38B96}"/>
    <cellStyle name="Note 8 2 3 4" xfId="5503" xr:uid="{8E827D16-36FF-467A-BB5C-6A70FD705641}"/>
    <cellStyle name="Note 8 2 3 5" xfId="7674" xr:uid="{E240C7C7-6E12-4DAC-B000-63904910996F}"/>
    <cellStyle name="Note 8 2 4" xfId="1445" xr:uid="{8B8852CE-3DB0-4FFD-9346-B4C0BB1DE744}"/>
    <cellStyle name="Note 8 2 4 2" xfId="3853" xr:uid="{172458F3-B0B8-4AA4-981B-0AA0933C8CEE}"/>
    <cellStyle name="Note 8 2 4 3" xfId="6065" xr:uid="{48CBF9CA-87A8-4821-98C9-F33EB985E745}"/>
    <cellStyle name="Note 8 2 4 4" xfId="8236" xr:uid="{C3203D8D-C590-4180-816B-2F83730EE913}"/>
    <cellStyle name="Note 8 2 5" xfId="2785" xr:uid="{AABC05A2-2129-4152-B631-7FC5B5FF2C9B}"/>
    <cellStyle name="Note 8 2 6" xfId="4998" xr:uid="{CE995CFD-4BE1-4335-A6E6-7E81A2AFA1BE}"/>
    <cellStyle name="Note 8 2 7" xfId="7169" xr:uid="{4AA4FB0C-58B5-402B-B1EE-9D6BE62E51DA}"/>
    <cellStyle name="Note 8 3" xfId="516" xr:uid="{D45E8B7D-5C89-4A0C-B79B-B67527868826}"/>
    <cellStyle name="Note 8 3 2" xfId="1023" xr:uid="{AB5DF40B-6662-4DA9-84CA-952249590916}"/>
    <cellStyle name="Note 8 3 2 2" xfId="2091" xr:uid="{D9A2CC23-BBB0-4F40-989C-52FC288848F4}"/>
    <cellStyle name="Note 8 3 2 2 2" xfId="4499" xr:uid="{AE461444-E39D-42D9-B4BB-DD6A8C3BB456}"/>
    <cellStyle name="Note 8 3 2 2 3" xfId="6711" xr:uid="{AF42F185-5EA5-4F81-BFE9-D9FBEB5CC989}"/>
    <cellStyle name="Note 8 3 2 2 4" xfId="8882" xr:uid="{7BE806C7-7620-4EB5-B631-2ADDA1F28035}"/>
    <cellStyle name="Note 8 3 2 3" xfId="3432" xr:uid="{6A3AB5AA-D3A2-40E9-864A-D05F6C306CFD}"/>
    <cellStyle name="Note 8 3 2 4" xfId="5644" xr:uid="{D44D029F-5D1E-4470-AE85-9A30BE07BE99}"/>
    <cellStyle name="Note 8 3 2 5" xfId="7815" xr:uid="{CB5C823F-18A3-4329-8787-0BF7ABEE48AA}"/>
    <cellStyle name="Note 8 3 3" xfId="1586" xr:uid="{1098CCB6-367B-41D2-8A03-D353182E2655}"/>
    <cellStyle name="Note 8 3 3 2" xfId="3994" xr:uid="{E3155D74-E500-4098-AD7D-73E383FC47D0}"/>
    <cellStyle name="Note 8 3 3 3" xfId="6206" xr:uid="{46BFFD85-049D-4D33-9EAC-7D2E9F513039}"/>
    <cellStyle name="Note 8 3 3 4" xfId="8377" xr:uid="{2AEA0A36-73B3-428C-8570-4DA1D225BFE6}"/>
    <cellStyle name="Note 8 3 4" xfId="2926" xr:uid="{0F22B9C1-A469-452C-B5FD-C6639791F19D}"/>
    <cellStyle name="Note 8 3 5" xfId="5139" xr:uid="{50CB43AE-ABDE-4B31-B1AE-79DD632E4D6D}"/>
    <cellStyle name="Note 8 3 6" xfId="7310" xr:uid="{5CE34A4E-37CF-437C-8E40-123B3FDD5D0C}"/>
    <cellStyle name="Note 8 4" xfId="769" xr:uid="{65D24C99-7E78-4406-A49C-E4601C3B9F0A}"/>
    <cellStyle name="Note 8 4 2" xfId="1838" xr:uid="{3202E8B1-ED35-4193-A6C7-1CB9619BB1A9}"/>
    <cellStyle name="Note 8 4 2 2" xfId="4246" xr:uid="{3CB7A407-C022-4645-9F02-30F9A03493BB}"/>
    <cellStyle name="Note 8 4 2 3" xfId="6458" xr:uid="{5439BF96-AF5A-4667-8B24-837520AF256C}"/>
    <cellStyle name="Note 8 4 2 4" xfId="8629" xr:uid="{6BC20158-CF8E-4D8B-ADCB-031C95D9E874}"/>
    <cellStyle name="Note 8 4 3" xfId="3178" xr:uid="{A30479FE-CEE6-4018-BACF-B14CDD9A62FB}"/>
    <cellStyle name="Note 8 4 4" xfId="5391" xr:uid="{6EEBF889-349D-4D44-A148-BD0880B2792F}"/>
    <cellStyle name="Note 8 4 5" xfId="7562" xr:uid="{0DA8CA84-CF89-40CC-A09E-2F0216FE9419}"/>
    <cellStyle name="Note 8 5" xfId="1333" xr:uid="{E3EE0C91-FDD0-4EB2-83A6-AA59C4A74317}"/>
    <cellStyle name="Note 8 5 2" xfId="3741" xr:uid="{71217B21-D295-4FF6-95F1-45E69F1CBE26}"/>
    <cellStyle name="Note 8 5 3" xfId="5953" xr:uid="{82F62573-E198-4279-8240-C7C90E72CF63}"/>
    <cellStyle name="Note 8 5 4" xfId="8124" xr:uid="{569FE398-F3BD-4682-9D57-5A4FD8339BBA}"/>
    <cellStyle name="Note 8 6" xfId="2675" xr:uid="{3775BC14-E6BB-42B3-BEE1-F56A6266BA53}"/>
    <cellStyle name="Note 8 7" xfId="4889" xr:uid="{6FA733AD-939B-4BB8-B885-A0961C7601AF}"/>
    <cellStyle name="Note 8 8" xfId="7060" xr:uid="{AF5DAED2-9E43-45A2-A97B-0CBDF97BACDE}"/>
    <cellStyle name="Note 9" xfId="271" xr:uid="{B7C33081-2AD3-4221-910C-E524C963A0CB}"/>
    <cellStyle name="Note 9 2" xfId="386" xr:uid="{FE907FA8-29B3-4B65-B33B-0C2B9CC60B52}"/>
    <cellStyle name="Note 9 2 2" xfId="642" xr:uid="{13852759-589C-4E94-A936-0E0651F78AD7}"/>
    <cellStyle name="Note 9 2 2 2" xfId="1149" xr:uid="{5A54DF92-275C-499F-B6F1-6A0D9C3304E3}"/>
    <cellStyle name="Note 9 2 2 2 2" xfId="2217" xr:uid="{73E63F98-CDC0-4EE9-B370-AA50A776B264}"/>
    <cellStyle name="Note 9 2 2 2 2 2" xfId="4625" xr:uid="{75B764B5-EB9C-45B6-846D-3998E9000E32}"/>
    <cellStyle name="Note 9 2 2 2 2 3" xfId="6837" xr:uid="{E9FC9443-5706-4FBB-AC1E-5262F10887F8}"/>
    <cellStyle name="Note 9 2 2 2 2 4" xfId="9008" xr:uid="{EA34A3D3-4251-4380-B58F-32AFD8C39199}"/>
    <cellStyle name="Note 9 2 2 2 3" xfId="3558" xr:uid="{F774BA96-4A0F-4947-A575-D513DC0E96F4}"/>
    <cellStyle name="Note 9 2 2 2 4" xfId="5770" xr:uid="{C807B4AF-4BA9-4E5E-8D51-3D4B2505E19B}"/>
    <cellStyle name="Note 9 2 2 2 5" xfId="7941" xr:uid="{C7625078-15EB-496D-82C6-D8699CC6058B}"/>
    <cellStyle name="Note 9 2 2 3" xfId="1712" xr:uid="{0CDF445B-94BE-403F-84DC-08342CCC81A8}"/>
    <cellStyle name="Note 9 2 2 3 2" xfId="4120" xr:uid="{BBEFB209-F86E-45F7-BAF0-014209CDC40E}"/>
    <cellStyle name="Note 9 2 2 3 3" xfId="6332" xr:uid="{56B4F34C-36E3-46F1-8125-ECD6FF63FE28}"/>
    <cellStyle name="Note 9 2 2 3 4" xfId="8503" xr:uid="{66B4A239-A265-4C4F-B17C-4CCDEA1B1842}"/>
    <cellStyle name="Note 9 2 2 4" xfId="3052" xr:uid="{1AB38F59-C446-491D-86C8-FDF83C627986}"/>
    <cellStyle name="Note 9 2 2 5" xfId="5265" xr:uid="{9677DB3C-92FF-49E9-95BE-E39BCCBDE27A}"/>
    <cellStyle name="Note 9 2 2 6" xfId="7436" xr:uid="{9B46C704-CB44-46B5-B8D1-C92C781AAB6E}"/>
    <cellStyle name="Note 9 2 3" xfId="895" xr:uid="{59EC925D-310B-482F-8395-152066EF4EFE}"/>
    <cellStyle name="Note 9 2 3 2" xfId="1964" xr:uid="{EA19844B-9695-4CB8-9BE5-2C236C8FBBD3}"/>
    <cellStyle name="Note 9 2 3 2 2" xfId="4372" xr:uid="{C90688CB-21DF-45CC-819B-EBB81DF5B444}"/>
    <cellStyle name="Note 9 2 3 2 3" xfId="6584" xr:uid="{2C27A942-478B-4AFD-A75C-7CE63EF93513}"/>
    <cellStyle name="Note 9 2 3 2 4" xfId="8755" xr:uid="{3CDE2C78-C123-4F6E-B963-95C9FF253948}"/>
    <cellStyle name="Note 9 2 3 3" xfId="3304" xr:uid="{D9672B03-F75A-4314-ABE6-67D962D610BA}"/>
    <cellStyle name="Note 9 2 3 4" xfId="5517" xr:uid="{6FE93563-CB6D-4F10-A9FD-D66ED0498967}"/>
    <cellStyle name="Note 9 2 3 5" xfId="7688" xr:uid="{2322AB65-8AC6-4279-A85E-214F0673C52A}"/>
    <cellStyle name="Note 9 2 4" xfId="1459" xr:uid="{68D17356-1EAD-4035-9259-D650AE90A329}"/>
    <cellStyle name="Note 9 2 4 2" xfId="3867" xr:uid="{4E7C26D2-F399-441C-8C09-69EE1BDC0F43}"/>
    <cellStyle name="Note 9 2 4 3" xfId="6079" xr:uid="{B9053660-129A-47B9-ADFA-144A8B592DF2}"/>
    <cellStyle name="Note 9 2 4 4" xfId="8250" xr:uid="{1C28D888-D323-4447-8709-1D511D8AF04B}"/>
    <cellStyle name="Note 9 2 5" xfId="2799" xr:uid="{0CE53B37-3B03-44E6-A952-33979AA8F6FE}"/>
    <cellStyle name="Note 9 2 6" xfId="5012" xr:uid="{A10CDA7D-C611-4F4C-ABC6-148E33AA40E0}"/>
    <cellStyle name="Note 9 2 7" xfId="7183" xr:uid="{C49338D8-63C9-42A6-9A22-8AEBE45F0BFC}"/>
    <cellStyle name="Note 9 3" xfId="530" xr:uid="{F5D0F700-7754-4728-A3D4-283A78156A77}"/>
    <cellStyle name="Note 9 3 2" xfId="1037" xr:uid="{894174B7-60FF-4DB3-BFD6-17A20ABC7A45}"/>
    <cellStyle name="Note 9 3 2 2" xfId="2105" xr:uid="{D7F832C6-834A-476A-B451-B1E45C732146}"/>
    <cellStyle name="Note 9 3 2 2 2" xfId="4513" xr:uid="{CC231537-A2B4-41DE-8752-C95F0A3033D4}"/>
    <cellStyle name="Note 9 3 2 2 3" xfId="6725" xr:uid="{DF2A41D2-B94F-426D-86D1-A9362501A2D2}"/>
    <cellStyle name="Note 9 3 2 2 4" xfId="8896" xr:uid="{5574F5F5-181A-45F9-8111-286D7AE94505}"/>
    <cellStyle name="Note 9 3 2 3" xfId="3446" xr:uid="{0919558D-BB80-41DF-B2DB-974E9DE5EE42}"/>
    <cellStyle name="Note 9 3 2 4" xfId="5658" xr:uid="{B79ECDEA-16C7-4428-BCE4-B29D087BD6C4}"/>
    <cellStyle name="Note 9 3 2 5" xfId="7829" xr:uid="{2B4D5A50-9BB7-486F-8550-DBD7871B6737}"/>
    <cellStyle name="Note 9 3 3" xfId="1600" xr:uid="{D90DC28A-1BAD-4A19-9212-9023A43562DA}"/>
    <cellStyle name="Note 9 3 3 2" xfId="4008" xr:uid="{34A21A92-7454-45C7-B0B0-62F22E2699DE}"/>
    <cellStyle name="Note 9 3 3 3" xfId="6220" xr:uid="{488CD144-A89E-4737-8DD7-BDC891EF254D}"/>
    <cellStyle name="Note 9 3 3 4" xfId="8391" xr:uid="{82D5A55A-1854-41BD-88DC-83002258C455}"/>
    <cellStyle name="Note 9 3 4" xfId="2940" xr:uid="{8170A323-3A6F-4A38-8EAD-672B307CB665}"/>
    <cellStyle name="Note 9 3 5" xfId="5153" xr:uid="{2EA68887-A63B-45DC-8FA4-96BE90CA31A1}"/>
    <cellStyle name="Note 9 3 6" xfId="7324" xr:uid="{ED717CAA-400A-4239-BF4F-12EA389ABF1D}"/>
    <cellStyle name="Note 9 4" xfId="783" xr:uid="{C37C48D3-06B8-4B8D-AFAF-01BA80DF8F6C}"/>
    <cellStyle name="Note 9 4 2" xfId="1852" xr:uid="{3B9C00E2-F67A-49E3-AABE-063E2222AA34}"/>
    <cellStyle name="Note 9 4 2 2" xfId="4260" xr:uid="{F7755F9A-3068-4577-887D-BF610F8C38B9}"/>
    <cellStyle name="Note 9 4 2 3" xfId="6472" xr:uid="{1816C670-39F3-49A5-9EA1-E675D24D6598}"/>
    <cellStyle name="Note 9 4 2 4" xfId="8643" xr:uid="{E18D3D10-0810-48BF-8293-F9FF9C472B7E}"/>
    <cellStyle name="Note 9 4 3" xfId="3192" xr:uid="{DB41E12D-C115-471D-BCC3-7A029AB5E219}"/>
    <cellStyle name="Note 9 4 4" xfId="5405" xr:uid="{8F0E21D3-5968-4ABB-B254-6D37C8D09C19}"/>
    <cellStyle name="Note 9 4 5" xfId="7576" xr:uid="{687DBE36-D490-41C0-938B-8CD697CB7AEB}"/>
    <cellStyle name="Note 9 5" xfId="1347" xr:uid="{545958AB-DB89-4FE4-B3C7-9213EC3C5A0D}"/>
    <cellStyle name="Note 9 5 2" xfId="3755" xr:uid="{8BE670D7-A847-4CDB-91AD-069BE74029E1}"/>
    <cellStyle name="Note 9 5 3" xfId="5967" xr:uid="{08EE8F62-2D2A-4EFD-8A5A-F1D705B64107}"/>
    <cellStyle name="Note 9 5 4" xfId="8138" xr:uid="{00EE1E99-EB2B-4AB9-8FE0-1116DCB5FC17}"/>
    <cellStyle name="Note 9 6" xfId="2689" xr:uid="{D1933F5E-5892-4A25-B374-C3C3DDF55131}"/>
    <cellStyle name="Note 9 7" xfId="4903" xr:uid="{28A8E736-7E39-43EC-B228-EB315E2B4038}"/>
    <cellStyle name="Note 9 8" xfId="7074" xr:uid="{B1F253A1-57A9-4433-9122-7326D13CC263}"/>
    <cellStyle name="Output 2" xfId="111" xr:uid="{8BFFC591-58CC-4E2A-A976-C49B8645F6ED}"/>
    <cellStyle name="Output 2 2" xfId="176" xr:uid="{7EB4B4B1-6E37-48AE-A617-AEB5E433FCE4}"/>
    <cellStyle name="Output 2 3" xfId="2496" xr:uid="{810166A6-5A6C-42AD-91F9-F97E66CE2BCA}"/>
    <cellStyle name="Output 2 4" xfId="2565" xr:uid="{23D137AE-E93B-4FD9-8343-DED73003543D}"/>
    <cellStyle name="Output 2 5" xfId="2495" xr:uid="{6E13341A-875B-433D-8419-861DD1E428E5}"/>
    <cellStyle name="Pealkiri" xfId="2497" xr:uid="{083D256C-48CF-45E6-8885-33DD5174AEC0}"/>
    <cellStyle name="Pealkiri 1" xfId="3" builtinId="16" customBuiltin="1"/>
    <cellStyle name="Pealkiri 1 1" xfId="2499" xr:uid="{42CCD98F-2C60-40C8-A251-BFCBC8E5D1F1}"/>
    <cellStyle name="Pealkiri 1 2" xfId="9189" xr:uid="{0409E5F2-3367-42A2-BEE8-4FC10078ABA7}"/>
    <cellStyle name="Pealkiri 1 3" xfId="2498" xr:uid="{A56A3C7E-7983-4F8F-93F2-C14805F0E20B}"/>
    <cellStyle name="Pealkiri 2" xfId="4" builtinId="17" customBuiltin="1"/>
    <cellStyle name="Pealkiri 2 2" xfId="9190" xr:uid="{2068679B-FFC0-4098-9EA7-C4DB7C5FE0AF}"/>
    <cellStyle name="Pealkiri 2 3" xfId="2500" xr:uid="{F67953EC-8ED1-480B-AFA9-885A23E05263}"/>
    <cellStyle name="Pealkiri 3" xfId="5" builtinId="18" customBuiltin="1"/>
    <cellStyle name="Pealkiri 3 2" xfId="9191" xr:uid="{3C574756-51C1-40B1-9835-8DC51A20C3B9}"/>
    <cellStyle name="Pealkiri 3 3" xfId="2501" xr:uid="{ADB4F763-2189-428D-88E3-A10C8D48155D}"/>
    <cellStyle name="Pealkiri 4 2" xfId="9192" xr:uid="{1B6F8C19-CB17-4CC7-AB9B-92127304E8A8}"/>
    <cellStyle name="Pealkiri 4 3" xfId="2502" xr:uid="{80A20955-3353-4DC8-A9A3-68067B6C0D7D}"/>
    <cellStyle name="Pealkiri 4 4" xfId="36" xr:uid="{4FCA84A2-F0ED-40D5-901D-53CDCA903515}"/>
    <cellStyle name="Pealkiri 5" xfId="2503" xr:uid="{73A78F58-1501-4F45-B3A3-8FECF2742CB5}"/>
    <cellStyle name="Percent 2" xfId="189" xr:uid="{090318CF-2D4F-462D-BE50-20DF5B5CEF99}"/>
    <cellStyle name="Result" xfId="177" xr:uid="{9366BD37-F250-480E-B3BF-E8EDD2A40008}"/>
    <cellStyle name="Result 2" xfId="2566" xr:uid="{03FD8387-56FD-48FB-9AC1-276CD064736D}"/>
    <cellStyle name="Result2" xfId="178" xr:uid="{38B0ED98-E7C8-4D3B-8657-61FD94AFFEA9}"/>
    <cellStyle name="Result2 2" xfId="2567" xr:uid="{E246678A-975F-4C80-90CE-EAF4BA28EF99}"/>
    <cellStyle name="Rõhk1 2" xfId="9193" xr:uid="{2A3A7D95-8170-4251-BE2B-2B707B3A68F0}"/>
    <cellStyle name="Rõhk1 3" xfId="2504" xr:uid="{9EB8D8C8-AAEC-45F5-AAE9-1C74F2C009A5}"/>
    <cellStyle name="Rõhk1 4" xfId="37" xr:uid="{0653A86A-A8B9-4A2B-AF23-1DDE593762ED}"/>
    <cellStyle name="Rõhk2 2" xfId="9194" xr:uid="{47C2350A-E33F-49E3-8589-5506C20E6C2D}"/>
    <cellStyle name="Rõhk2 3" xfId="2505" xr:uid="{F77EB1D7-8292-407C-8D8F-DBC37306B361}"/>
    <cellStyle name="Rõhk2 4" xfId="38" xr:uid="{61415E70-BACC-4703-9A05-362DEFAD68C2}"/>
    <cellStyle name="Rõhk3 2" xfId="9195" xr:uid="{C980A467-0C0E-4D43-98CB-3627B82E02AC}"/>
    <cellStyle name="Rõhk3 3" xfId="2506" xr:uid="{25F76A35-0DC6-4A56-BC22-3D2EF89E5103}"/>
    <cellStyle name="Rõhk3 4" xfId="39" xr:uid="{B805EAD0-68C4-4A1E-A732-9BDF9C8883D2}"/>
    <cellStyle name="Rõhk4 2" xfId="9196" xr:uid="{06DD6284-B09A-4A60-AFDF-BE399178FB95}"/>
    <cellStyle name="Rõhk4 3" xfId="2507" xr:uid="{3467AF0A-CB5F-423A-9806-ACCE82F0B556}"/>
    <cellStyle name="Rõhk4 4" xfId="40" xr:uid="{24F3513D-95C3-4341-9D44-3948A49C93AE}"/>
    <cellStyle name="Rõhk5 2" xfId="9197" xr:uid="{CBFF58FD-D400-4193-A9DA-D5E892806B2E}"/>
    <cellStyle name="Rõhk5 3" xfId="2508" xr:uid="{7470E8BE-6EA9-42E4-94D2-8A004A2093E3}"/>
    <cellStyle name="Rõhk5 4" xfId="41" xr:uid="{AA082A2A-191C-439F-B343-3AFCEC7271BD}"/>
    <cellStyle name="Rõhk6 2" xfId="9198" xr:uid="{070C555A-3811-4369-A171-87D92A5C4AD0}"/>
    <cellStyle name="Rõhk6 3" xfId="2509" xr:uid="{4A7BC693-2874-4BD9-B198-AD435731065D}"/>
    <cellStyle name="Rõhk6 4" xfId="42" xr:uid="{B367C104-B64A-405C-BEA4-67B2FB14A53A}"/>
    <cellStyle name="Selgitav tekst 2" xfId="206" xr:uid="{DC3FE473-B90C-4F59-9992-38A881B611C6}"/>
    <cellStyle name="Selgitav tekst 3" xfId="209" xr:uid="{A8A6E1BB-42ED-4653-AA09-877D53919684}"/>
    <cellStyle name="Selgitav tekst 4" xfId="9199" xr:uid="{9FA8142D-5847-4627-8FCF-0A6ABA85B27A}"/>
    <cellStyle name="Selgitav tekst 5" xfId="2510" xr:uid="{9C949077-EECB-4304-B30D-D16CF9E9916F}"/>
    <cellStyle name="Selgitav tekst 6" xfId="43" xr:uid="{7048E719-ACED-4ABE-B470-03384100EC07}"/>
    <cellStyle name="Sisend" xfId="6" builtinId="20" customBuiltin="1"/>
    <cellStyle name="Sisestus" xfId="2511" xr:uid="{4104DA10-7BF0-4EA5-9781-5756E6FE4FA5}"/>
    <cellStyle name="Status" xfId="112" xr:uid="{8D80CC8B-5FC2-4C29-9FCA-AF7E47E7D0C5}"/>
    <cellStyle name="Status 2" xfId="179" xr:uid="{34464AE7-67FC-462C-B2B9-303DDF8A6568}"/>
    <cellStyle name="Status 3" xfId="2513" xr:uid="{84FA5D87-518F-4F19-B02B-7B88A49BDB11}"/>
    <cellStyle name="Status 4" xfId="2512" xr:uid="{24212FB5-BC84-44FC-823E-FFEFB65AD96E}"/>
    <cellStyle name="Text" xfId="113" xr:uid="{FC96FC09-B75F-43C5-912A-C0BCE098EE6E}"/>
    <cellStyle name="Text 2" xfId="180" xr:uid="{110BE685-D431-4967-BF91-C082F29D289F}"/>
    <cellStyle name="Text 3" xfId="2515" xr:uid="{00702CAE-1B2C-448D-9835-2712E51F316D}"/>
    <cellStyle name="Text 4" xfId="2514" xr:uid="{C4F780B3-8329-4774-A144-409404265C44}"/>
    <cellStyle name="Title 2" xfId="114" xr:uid="{18015581-AE96-4E36-A088-52F6DEE3055A}"/>
    <cellStyle name="Title 2 2" xfId="181" xr:uid="{1A9A0170-F846-47AE-BEC7-ADAEA931B408}"/>
    <cellStyle name="Title 2 3" xfId="2517" xr:uid="{F24D3024-0D20-410F-ADBD-E5C7E3F5271E}"/>
    <cellStyle name="Title 2 4" xfId="2568" xr:uid="{B15CC366-0F5C-4063-92A0-CBAD53DB902C}"/>
    <cellStyle name="Title 2 5" xfId="2516" xr:uid="{37F07897-E17C-4184-A369-D64281629C1B}"/>
    <cellStyle name="Title 3" xfId="190" xr:uid="{99409ED7-3B59-451A-91F3-EFE87B32EBEE}"/>
    <cellStyle name="Total 2" xfId="115" xr:uid="{62B7076E-2AE9-4CEB-A5C9-7B315F724C7F}"/>
    <cellStyle name="Total 2 2" xfId="182" xr:uid="{3DB49C32-A2F7-4B5F-953D-631058EDDB69}"/>
    <cellStyle name="Total 2 3" xfId="2519" xr:uid="{DE42197E-C742-4F43-A546-BD26D8AB4445}"/>
    <cellStyle name="Total 2 4" xfId="2569" xr:uid="{A603D9F9-7C99-4FEB-979F-AF126A63D049}"/>
    <cellStyle name="Total 2 5" xfId="2518" xr:uid="{7CADFE02-8D8A-4D0D-BA45-5B85080867BF}"/>
    <cellStyle name="Warning" xfId="116" xr:uid="{E4232969-9424-4503-9F9E-0DEA782D5AB8}"/>
    <cellStyle name="Warning 2" xfId="183" xr:uid="{73AC9E2F-D923-467D-BE4B-E14C20A9C900}"/>
    <cellStyle name="Warning 3" xfId="2521" xr:uid="{E3B58887-5F8C-4C48-9FF7-636EA2533359}"/>
    <cellStyle name="Warning 4" xfId="2520" xr:uid="{8F21B2DC-501A-4C79-830C-DEB21C278EBA}"/>
    <cellStyle name="Warning Text 2" xfId="117" xr:uid="{42F8C84C-7D31-4B98-873D-5FC2466976C0}"/>
    <cellStyle name="Warning Text 2 2" xfId="184" xr:uid="{B2B9B75F-012C-47D5-9FD3-289022022062}"/>
    <cellStyle name="Warning Text 2 3" xfId="2523" xr:uid="{201A20B3-DE0D-4ECD-9355-41417881E689}"/>
    <cellStyle name="Warning Text 2 4" xfId="2570" xr:uid="{FBC1FFDA-AF78-463E-9D9E-B8377483436E}"/>
    <cellStyle name="Warning Text 2 5" xfId="2522" xr:uid="{56F1855E-4A1C-49B7-8FA1-CD1985D81C4F}"/>
    <cellStyle name="Väljund" xfId="7" builtinId="21" customBuiltin="1"/>
    <cellStyle name="Väljund 2" xfId="9200" xr:uid="{5438A1DE-0EBC-4310-A58F-95EC53F72214}"/>
    <cellStyle name="Väljund 3" xfId="2524" xr:uid="{A5A317EF-971F-47FB-B09B-1B1703838B64}"/>
    <cellStyle name="Üldpealkiri 2" xfId="9201" xr:uid="{0685657F-A177-4C65-94A1-65471D32D38A}"/>
    <cellStyle name="Üldpealkiri 3" xfId="211" xr:uid="{96F934E9-64F5-4F44-B6F5-224B02FBCBF7}"/>
    <cellStyle name="Üldpealkiri 4" xfId="44" xr:uid="{27D07A76-65F8-4063-81B3-FFDE48C5C81E}"/>
  </cellStyles>
  <dxfs count="0"/>
  <tableStyles count="0" defaultTableStyle="TableStyleMedium2" defaultPivotStyle="PivotStyleLight16"/>
  <colors>
    <mruColors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8AB8-D98F-4CE2-BBB3-2503A24AC486}">
  <dimension ref="A1:AJ46"/>
  <sheetViews>
    <sheetView tabSelected="1" workbookViewId="0">
      <selection activeCell="AE4" sqref="AE4"/>
    </sheetView>
  </sheetViews>
  <sheetFormatPr defaultRowHeight="14.4" outlineLevelCol="1"/>
  <cols>
    <col min="1" max="1" width="4.33203125" customWidth="1"/>
    <col min="2" max="2" width="10.109375" customWidth="1"/>
    <col min="3" max="3" width="36.33203125" customWidth="1"/>
    <col min="4" max="4" width="21" customWidth="1"/>
    <col min="5" max="6" width="9.88671875" hidden="1" customWidth="1" outlineLevel="1"/>
    <col min="7" max="7" width="9.109375" hidden="1" customWidth="1" outlineLevel="1"/>
    <col min="8" max="8" width="10" hidden="1" customWidth="1" outlineLevel="1"/>
    <col min="9" max="9" width="9.109375" hidden="1" customWidth="1" outlineLevel="1"/>
    <col min="10" max="10" width="9.109375" customWidth="1" collapsed="1"/>
    <col min="11" max="15" width="9.109375" hidden="1" customWidth="1" outlineLevel="1"/>
    <col min="16" max="16" width="9.109375" customWidth="1" collapsed="1"/>
    <col min="17" max="21" width="9.109375" hidden="1" customWidth="1" outlineLevel="1"/>
    <col min="22" max="22" width="9.88671875" customWidth="1" collapsed="1"/>
    <col min="23" max="27" width="9.88671875" hidden="1" customWidth="1" outlineLevel="1"/>
    <col min="28" max="28" width="9.88671875" customWidth="1" collapsed="1"/>
    <col min="29" max="29" width="11.109375" customWidth="1"/>
    <col min="30" max="30" width="11" customWidth="1"/>
    <col min="31" max="31" width="16.88671875" bestFit="1" customWidth="1"/>
  </cols>
  <sheetData>
    <row r="1" spans="1:31" ht="15.6">
      <c r="A1" s="107" t="s">
        <v>413</v>
      </c>
      <c r="B1" s="108"/>
      <c r="C1" s="108"/>
      <c r="D1" s="109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31" ht="15" thickBot="1">
      <c r="A2" s="108"/>
      <c r="B2" s="108"/>
      <c r="C2" s="109"/>
      <c r="D2" s="109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31" ht="15" thickBot="1">
      <c r="E3" s="573" t="s">
        <v>1</v>
      </c>
      <c r="F3" s="574"/>
      <c r="G3" s="575"/>
      <c r="H3" s="575"/>
      <c r="I3" s="574"/>
      <c r="J3" s="576"/>
      <c r="K3" s="577" t="s">
        <v>0</v>
      </c>
      <c r="L3" s="578"/>
      <c r="M3" s="578"/>
      <c r="N3" s="578"/>
      <c r="O3" s="579"/>
      <c r="P3" s="580"/>
      <c r="Q3" s="581" t="s">
        <v>2</v>
      </c>
      <c r="R3" s="582"/>
      <c r="S3" s="582"/>
      <c r="T3" s="582"/>
      <c r="U3" s="582"/>
      <c r="V3" s="583"/>
      <c r="W3" s="584" t="s">
        <v>353</v>
      </c>
      <c r="X3" s="585"/>
      <c r="Y3" s="585"/>
      <c r="Z3" s="585"/>
      <c r="AA3" s="585"/>
      <c r="AB3" s="586"/>
    </row>
    <row r="4" spans="1:31" ht="29.4" thickBot="1">
      <c r="A4" s="207" t="s">
        <v>354</v>
      </c>
      <c r="B4" s="208" t="s">
        <v>355</v>
      </c>
      <c r="C4" s="209" t="s">
        <v>6</v>
      </c>
      <c r="D4" s="209" t="s">
        <v>356</v>
      </c>
      <c r="E4" s="111" t="s">
        <v>357</v>
      </c>
      <c r="F4" s="112" t="s">
        <v>449</v>
      </c>
      <c r="G4" s="110" t="s">
        <v>358</v>
      </c>
      <c r="H4" s="113" t="s">
        <v>450</v>
      </c>
      <c r="I4" s="114" t="s">
        <v>359</v>
      </c>
      <c r="J4" s="115" t="s">
        <v>360</v>
      </c>
      <c r="K4" s="116" t="s">
        <v>357</v>
      </c>
      <c r="L4" s="117" t="s">
        <v>451</v>
      </c>
      <c r="M4" s="118" t="s">
        <v>358</v>
      </c>
      <c r="N4" s="119" t="s">
        <v>452</v>
      </c>
      <c r="O4" s="120" t="s">
        <v>359</v>
      </c>
      <c r="P4" s="121" t="s">
        <v>361</v>
      </c>
      <c r="Q4" s="223" t="s">
        <v>357</v>
      </c>
      <c r="R4" s="224" t="s">
        <v>453</v>
      </c>
      <c r="S4" s="122" t="s">
        <v>358</v>
      </c>
      <c r="T4" s="123" t="s">
        <v>454</v>
      </c>
      <c r="U4" s="124" t="s">
        <v>359</v>
      </c>
      <c r="V4" s="125" t="s">
        <v>361</v>
      </c>
      <c r="W4" s="225" t="s">
        <v>357</v>
      </c>
      <c r="X4" s="226" t="s">
        <v>455</v>
      </c>
      <c r="Y4" s="225" t="s">
        <v>358</v>
      </c>
      <c r="Z4" s="226" t="s">
        <v>456</v>
      </c>
      <c r="AA4" s="227" t="s">
        <v>359</v>
      </c>
      <c r="AB4" s="228" t="s">
        <v>361</v>
      </c>
      <c r="AC4" s="568" t="s">
        <v>361</v>
      </c>
      <c r="AD4" s="229" t="s">
        <v>362</v>
      </c>
      <c r="AE4" s="633" t="s">
        <v>457</v>
      </c>
    </row>
    <row r="5" spans="1:31">
      <c r="A5" s="514">
        <v>1</v>
      </c>
      <c r="B5" s="104">
        <v>80172726</v>
      </c>
      <c r="C5" s="550" t="s">
        <v>363</v>
      </c>
      <c r="D5" s="551" t="s">
        <v>364</v>
      </c>
      <c r="E5" s="537">
        <v>115</v>
      </c>
      <c r="F5" s="534">
        <f>E5*$M$33</f>
        <v>322.88722133757966</v>
      </c>
      <c r="G5" s="537">
        <v>1186</v>
      </c>
      <c r="H5" s="535">
        <f t="shared" ref="H5:H28" si="0">G5*$J$33</f>
        <v>2564.3268792152057</v>
      </c>
      <c r="I5" s="520">
        <f t="shared" ref="I5:I28" si="1">G5+E5</f>
        <v>1301</v>
      </c>
      <c r="J5" s="127">
        <f t="shared" ref="J5:J28" si="2">H5+F5</f>
        <v>2887.2141005527856</v>
      </c>
      <c r="K5" s="537">
        <v>55</v>
      </c>
      <c r="L5" s="534">
        <f t="shared" ref="L5:L28" si="3">K5*$M$34</f>
        <v>398.15209677419358</v>
      </c>
      <c r="M5" s="553">
        <v>489.64</v>
      </c>
      <c r="N5" s="534">
        <f t="shared" ref="N5:N28" si="4">M5*$J$34</f>
        <v>1245.1593971466452</v>
      </c>
      <c r="O5" s="523">
        <f t="shared" ref="O5:O28" si="5">M5+K5</f>
        <v>544.64</v>
      </c>
      <c r="P5" s="128">
        <f t="shared" ref="P5:P28" si="6">N5+L5</f>
        <v>1643.3114939208388</v>
      </c>
      <c r="Q5" s="537"/>
      <c r="R5" s="534">
        <f t="shared" ref="R5:R28" si="7">Q5*$M$35</f>
        <v>0</v>
      </c>
      <c r="S5" s="541">
        <v>332</v>
      </c>
      <c r="T5" s="534">
        <f t="shared" ref="T5:T28" si="8">S5*$J$35</f>
        <v>575.06264279098491</v>
      </c>
      <c r="U5" s="526">
        <f t="shared" ref="U5:U28" si="9">Q5+S5</f>
        <v>332</v>
      </c>
      <c r="V5" s="129">
        <f t="shared" ref="V5:V28" si="10">R5+T5</f>
        <v>575.06264279098491</v>
      </c>
      <c r="W5" s="537">
        <v>15</v>
      </c>
      <c r="X5" s="545">
        <f t="shared" ref="X5:X28" si="11">W5*$M$36</f>
        <v>114.49642857142858</v>
      </c>
      <c r="Y5" s="537">
        <v>220</v>
      </c>
      <c r="Z5" s="545">
        <f t="shared" ref="Z5:Z28" si="12">Y5*$J$36</f>
        <v>854.90666666666664</v>
      </c>
      <c r="AA5" s="529">
        <f t="shared" ref="AA5:AB12" si="13">W5+Y5</f>
        <v>235</v>
      </c>
      <c r="AB5" s="221">
        <f t="shared" si="13"/>
        <v>969.40309523809526</v>
      </c>
      <c r="AC5" s="569">
        <f>V5+P5+J5+AB5</f>
        <v>6074.9913325027046</v>
      </c>
      <c r="AD5" s="222">
        <v>6080</v>
      </c>
      <c r="AE5" s="132">
        <v>45742</v>
      </c>
    </row>
    <row r="6" spans="1:31">
      <c r="A6" s="220">
        <v>2</v>
      </c>
      <c r="B6" s="106">
        <v>80297681</v>
      </c>
      <c r="C6" s="206" t="s">
        <v>365</v>
      </c>
      <c r="D6" s="217" t="s">
        <v>364</v>
      </c>
      <c r="E6" s="537">
        <v>155</v>
      </c>
      <c r="F6" s="534">
        <f t="shared" ref="F6:F28" si="14">E6*$M$33</f>
        <v>435.19582006369433</v>
      </c>
      <c r="G6" s="537">
        <v>637</v>
      </c>
      <c r="H6" s="535">
        <f t="shared" si="0"/>
        <v>1377.2986695278971</v>
      </c>
      <c r="I6" s="520">
        <f t="shared" si="1"/>
        <v>792</v>
      </c>
      <c r="J6" s="127">
        <f t="shared" si="2"/>
        <v>1812.4944895915914</v>
      </c>
      <c r="K6" s="537">
        <v>90</v>
      </c>
      <c r="L6" s="534">
        <f t="shared" si="3"/>
        <v>651.52161290322579</v>
      </c>
      <c r="M6" s="553">
        <v>305.85000000000002</v>
      </c>
      <c r="N6" s="534">
        <f t="shared" si="4"/>
        <v>777.77959647353464</v>
      </c>
      <c r="O6" s="523">
        <f t="shared" si="5"/>
        <v>395.85</v>
      </c>
      <c r="P6" s="128">
        <f t="shared" si="6"/>
        <v>1429.3012093767604</v>
      </c>
      <c r="Q6" s="537"/>
      <c r="R6" s="534">
        <f t="shared" si="7"/>
        <v>0</v>
      </c>
      <c r="S6" s="541">
        <v>65</v>
      </c>
      <c r="T6" s="534">
        <f t="shared" si="8"/>
        <v>112.58756560666872</v>
      </c>
      <c r="U6" s="526">
        <f t="shared" si="9"/>
        <v>65</v>
      </c>
      <c r="V6" s="129">
        <f t="shared" si="10"/>
        <v>112.58756560666872</v>
      </c>
      <c r="W6" s="537">
        <v>60</v>
      </c>
      <c r="X6" s="545">
        <f t="shared" si="11"/>
        <v>457.98571428571432</v>
      </c>
      <c r="Y6" s="537">
        <v>147</v>
      </c>
      <c r="Z6" s="545">
        <f t="shared" si="12"/>
        <v>571.23309090909095</v>
      </c>
      <c r="AA6" s="529">
        <f t="shared" si="13"/>
        <v>207</v>
      </c>
      <c r="AB6" s="221">
        <f t="shared" si="13"/>
        <v>1029.2188051948053</v>
      </c>
      <c r="AC6" s="569">
        <f t="shared" ref="AC6:AC27" si="15">V6+P6+J6+AB6</f>
        <v>4383.6020697698259</v>
      </c>
      <c r="AD6" s="222">
        <v>4390</v>
      </c>
      <c r="AE6" s="132">
        <v>45742</v>
      </c>
    </row>
    <row r="7" spans="1:31">
      <c r="A7" s="212">
        <v>3</v>
      </c>
      <c r="B7" s="102">
        <v>80166281</v>
      </c>
      <c r="C7" s="126" t="s">
        <v>381</v>
      </c>
      <c r="D7" s="213" t="s">
        <v>382</v>
      </c>
      <c r="E7" s="538">
        <v>105</v>
      </c>
      <c r="F7" s="535">
        <f t="shared" si="14"/>
        <v>294.81007165605098</v>
      </c>
      <c r="G7" s="538">
        <v>416</v>
      </c>
      <c r="H7" s="535">
        <f t="shared" si="0"/>
        <v>899.46035561005533</v>
      </c>
      <c r="I7" s="521">
        <f t="shared" si="1"/>
        <v>521</v>
      </c>
      <c r="J7" s="134">
        <f t="shared" si="2"/>
        <v>1194.2704272661063</v>
      </c>
      <c r="K7" s="538"/>
      <c r="L7" s="535">
        <f t="shared" si="3"/>
        <v>0</v>
      </c>
      <c r="M7" s="549">
        <v>385.98</v>
      </c>
      <c r="N7" s="535">
        <f t="shared" si="4"/>
        <v>981.55098462270678</v>
      </c>
      <c r="O7" s="524">
        <f t="shared" si="5"/>
        <v>385.98</v>
      </c>
      <c r="P7" s="135">
        <f t="shared" si="6"/>
        <v>981.55098462270678</v>
      </c>
      <c r="Q7" s="538"/>
      <c r="R7" s="535">
        <f t="shared" si="7"/>
        <v>0</v>
      </c>
      <c r="S7" s="542"/>
      <c r="T7" s="534">
        <f t="shared" si="8"/>
        <v>0</v>
      </c>
      <c r="U7" s="526">
        <f t="shared" si="9"/>
        <v>0</v>
      </c>
      <c r="V7" s="129">
        <f t="shared" si="10"/>
        <v>0</v>
      </c>
      <c r="W7" s="538"/>
      <c r="X7" s="546">
        <f t="shared" si="11"/>
        <v>0</v>
      </c>
      <c r="Y7" s="538">
        <v>123</v>
      </c>
      <c r="Z7" s="546">
        <f t="shared" si="12"/>
        <v>477.97054545454546</v>
      </c>
      <c r="AA7" s="530">
        <f t="shared" si="13"/>
        <v>123</v>
      </c>
      <c r="AB7" s="130">
        <f t="shared" si="13"/>
        <v>477.97054545454546</v>
      </c>
      <c r="AC7" s="570">
        <f t="shared" si="15"/>
        <v>2653.7919573433587</v>
      </c>
      <c r="AD7" s="131">
        <v>2660</v>
      </c>
      <c r="AE7" s="132">
        <v>45742</v>
      </c>
    </row>
    <row r="8" spans="1:31">
      <c r="A8" s="220">
        <v>4</v>
      </c>
      <c r="B8" s="102">
        <v>80084620</v>
      </c>
      <c r="C8" s="126" t="s">
        <v>369</v>
      </c>
      <c r="D8" s="214" t="s">
        <v>367</v>
      </c>
      <c r="E8" s="538"/>
      <c r="F8" s="535">
        <f t="shared" si="14"/>
        <v>0</v>
      </c>
      <c r="G8" s="538"/>
      <c r="H8" s="535">
        <f t="shared" si="0"/>
        <v>0</v>
      </c>
      <c r="I8" s="521">
        <f t="shared" si="1"/>
        <v>0</v>
      </c>
      <c r="J8" s="134">
        <f t="shared" si="2"/>
        <v>0</v>
      </c>
      <c r="K8" s="538"/>
      <c r="L8" s="535">
        <f t="shared" si="3"/>
        <v>0</v>
      </c>
      <c r="M8" s="538">
        <v>95</v>
      </c>
      <c r="N8" s="535">
        <f t="shared" si="4"/>
        <v>241.58594626446225</v>
      </c>
      <c r="O8" s="524">
        <f t="shared" si="5"/>
        <v>95</v>
      </c>
      <c r="P8" s="135">
        <f t="shared" si="6"/>
        <v>241.58594626446225</v>
      </c>
      <c r="Q8" s="538"/>
      <c r="R8" s="535">
        <f t="shared" si="7"/>
        <v>0</v>
      </c>
      <c r="S8" s="542">
        <v>693</v>
      </c>
      <c r="T8" s="534">
        <f t="shared" si="8"/>
        <v>1200.3566610064836</v>
      </c>
      <c r="U8" s="526">
        <f t="shared" si="9"/>
        <v>693</v>
      </c>
      <c r="V8" s="129">
        <f t="shared" si="10"/>
        <v>1200.3566610064836</v>
      </c>
      <c r="W8" s="538"/>
      <c r="X8" s="546">
        <f t="shared" si="11"/>
        <v>0</v>
      </c>
      <c r="Y8" s="538">
        <v>2</v>
      </c>
      <c r="Z8" s="546">
        <f t="shared" si="12"/>
        <v>7.7718787878787881</v>
      </c>
      <c r="AA8" s="530">
        <f t="shared" si="13"/>
        <v>2</v>
      </c>
      <c r="AB8" s="130">
        <f t="shared" si="13"/>
        <v>7.7718787878787881</v>
      </c>
      <c r="AC8" s="570">
        <f t="shared" si="15"/>
        <v>1449.7144860588246</v>
      </c>
      <c r="AD8" s="131">
        <v>1450</v>
      </c>
      <c r="AE8" s="132">
        <v>45743</v>
      </c>
    </row>
    <row r="9" spans="1:31">
      <c r="A9" s="212">
        <v>5</v>
      </c>
      <c r="B9" s="102">
        <v>80072321</v>
      </c>
      <c r="C9" s="126" t="s">
        <v>368</v>
      </c>
      <c r="D9" s="214" t="s">
        <v>367</v>
      </c>
      <c r="E9" s="538"/>
      <c r="F9" s="535">
        <f t="shared" si="14"/>
        <v>0</v>
      </c>
      <c r="G9" s="538">
        <v>257</v>
      </c>
      <c r="H9" s="535">
        <f t="shared" si="0"/>
        <v>555.67622930717357</v>
      </c>
      <c r="I9" s="521">
        <f t="shared" si="1"/>
        <v>257</v>
      </c>
      <c r="J9" s="134">
        <f t="shared" si="2"/>
        <v>555.67622930717357</v>
      </c>
      <c r="K9" s="538"/>
      <c r="L9" s="535">
        <f t="shared" si="3"/>
        <v>0</v>
      </c>
      <c r="M9" s="538"/>
      <c r="N9" s="535">
        <f t="shared" si="4"/>
        <v>0</v>
      </c>
      <c r="O9" s="524">
        <f t="shared" si="5"/>
        <v>0</v>
      </c>
      <c r="P9" s="135">
        <f t="shared" si="6"/>
        <v>0</v>
      </c>
      <c r="Q9" s="538"/>
      <c r="R9" s="535">
        <f t="shared" si="7"/>
        <v>0</v>
      </c>
      <c r="S9" s="542">
        <v>316</v>
      </c>
      <c r="T9" s="534">
        <f t="shared" si="8"/>
        <v>547.3487804878049</v>
      </c>
      <c r="U9" s="526">
        <f t="shared" si="9"/>
        <v>316</v>
      </c>
      <c r="V9" s="129">
        <f t="shared" si="10"/>
        <v>547.3487804878049</v>
      </c>
      <c r="W9" s="538">
        <v>1</v>
      </c>
      <c r="X9" s="546">
        <f t="shared" si="11"/>
        <v>7.6330952380952386</v>
      </c>
      <c r="Y9" s="538">
        <v>56</v>
      </c>
      <c r="Z9" s="546">
        <f t="shared" si="12"/>
        <v>217.61260606060605</v>
      </c>
      <c r="AA9" s="530">
        <f t="shared" si="13"/>
        <v>57</v>
      </c>
      <c r="AB9" s="130">
        <f t="shared" si="13"/>
        <v>225.24570129870131</v>
      </c>
      <c r="AC9" s="570">
        <f t="shared" si="15"/>
        <v>1328.2707110936797</v>
      </c>
      <c r="AD9" s="131">
        <v>1330</v>
      </c>
      <c r="AE9" s="132">
        <v>45743</v>
      </c>
    </row>
    <row r="10" spans="1:31">
      <c r="A10" s="220">
        <v>6</v>
      </c>
      <c r="B10" s="512">
        <v>80606248</v>
      </c>
      <c r="C10" s="126" t="s">
        <v>398</v>
      </c>
      <c r="D10" s="215" t="s">
        <v>367</v>
      </c>
      <c r="E10" s="538"/>
      <c r="F10" s="535">
        <f t="shared" si="14"/>
        <v>0</v>
      </c>
      <c r="G10" s="538"/>
      <c r="H10" s="535">
        <f t="shared" si="0"/>
        <v>0</v>
      </c>
      <c r="I10" s="521">
        <f t="shared" si="1"/>
        <v>0</v>
      </c>
      <c r="J10" s="134">
        <f t="shared" si="2"/>
        <v>0</v>
      </c>
      <c r="K10" s="538"/>
      <c r="L10" s="535">
        <f t="shared" si="3"/>
        <v>0</v>
      </c>
      <c r="M10" s="538"/>
      <c r="N10" s="535">
        <f t="shared" si="4"/>
        <v>0</v>
      </c>
      <c r="O10" s="524">
        <f t="shared" si="5"/>
        <v>0</v>
      </c>
      <c r="P10" s="135">
        <f t="shared" si="6"/>
        <v>0</v>
      </c>
      <c r="Q10" s="538"/>
      <c r="R10" s="535">
        <f t="shared" si="7"/>
        <v>0</v>
      </c>
      <c r="S10" s="542">
        <v>643</v>
      </c>
      <c r="T10" s="534">
        <f t="shared" si="8"/>
        <v>1113.7508413090461</v>
      </c>
      <c r="U10" s="526">
        <f t="shared" si="9"/>
        <v>643</v>
      </c>
      <c r="V10" s="129">
        <f t="shared" si="10"/>
        <v>1113.7508413090461</v>
      </c>
      <c r="W10" s="538"/>
      <c r="X10" s="546">
        <f t="shared" si="11"/>
        <v>0</v>
      </c>
      <c r="Y10" s="538"/>
      <c r="Z10" s="546">
        <f t="shared" si="12"/>
        <v>0</v>
      </c>
      <c r="AA10" s="530">
        <f t="shared" si="13"/>
        <v>0</v>
      </c>
      <c r="AB10" s="130">
        <f t="shared" si="13"/>
        <v>0</v>
      </c>
      <c r="AC10" s="570">
        <f t="shared" si="15"/>
        <v>1113.7508413090461</v>
      </c>
      <c r="AD10" s="131">
        <v>1120</v>
      </c>
      <c r="AE10" s="132">
        <v>45743</v>
      </c>
    </row>
    <row r="11" spans="1:31">
      <c r="A11" s="212">
        <v>7</v>
      </c>
      <c r="B11" s="102">
        <v>80083879</v>
      </c>
      <c r="C11" s="126" t="s">
        <v>370</v>
      </c>
      <c r="D11" s="215" t="s">
        <v>371</v>
      </c>
      <c r="E11" s="538">
        <v>105</v>
      </c>
      <c r="F11" s="535">
        <f t="shared" si="14"/>
        <v>294.81007165605098</v>
      </c>
      <c r="G11" s="538">
        <v>203</v>
      </c>
      <c r="H11" s="535">
        <f t="shared" si="0"/>
        <v>438.91935622317601</v>
      </c>
      <c r="I11" s="521">
        <f t="shared" si="1"/>
        <v>308</v>
      </c>
      <c r="J11" s="134">
        <f t="shared" si="2"/>
        <v>733.72942787922693</v>
      </c>
      <c r="K11" s="538"/>
      <c r="L11" s="535">
        <f t="shared" si="3"/>
        <v>0</v>
      </c>
      <c r="M11" s="538"/>
      <c r="N11" s="535">
        <f t="shared" si="4"/>
        <v>0</v>
      </c>
      <c r="O11" s="524">
        <f t="shared" si="5"/>
        <v>0</v>
      </c>
      <c r="P11" s="135">
        <f t="shared" si="6"/>
        <v>0</v>
      </c>
      <c r="Q11" s="538"/>
      <c r="R11" s="535">
        <f t="shared" si="7"/>
        <v>0</v>
      </c>
      <c r="S11" s="542"/>
      <c r="T11" s="534">
        <f t="shared" si="8"/>
        <v>0</v>
      </c>
      <c r="U11" s="526">
        <f t="shared" si="9"/>
        <v>0</v>
      </c>
      <c r="V11" s="129">
        <f t="shared" si="10"/>
        <v>0</v>
      </c>
      <c r="W11" s="538">
        <v>8</v>
      </c>
      <c r="X11" s="546">
        <f t="shared" si="11"/>
        <v>61.064761904761909</v>
      </c>
      <c r="Y11" s="538">
        <v>67</v>
      </c>
      <c r="Z11" s="546">
        <f t="shared" si="12"/>
        <v>260.35793939393938</v>
      </c>
      <c r="AA11" s="530">
        <f t="shared" si="13"/>
        <v>75</v>
      </c>
      <c r="AB11" s="130">
        <f t="shared" si="13"/>
        <v>321.42270129870127</v>
      </c>
      <c r="AC11" s="570">
        <f t="shared" si="15"/>
        <v>1055.1521291779281</v>
      </c>
      <c r="AD11" s="131">
        <v>1060</v>
      </c>
      <c r="AE11" s="132">
        <v>45743</v>
      </c>
    </row>
    <row r="12" spans="1:31">
      <c r="A12" s="220">
        <v>8</v>
      </c>
      <c r="B12" s="102">
        <v>80302821</v>
      </c>
      <c r="C12" s="126" t="s">
        <v>389</v>
      </c>
      <c r="D12" s="217" t="s">
        <v>390</v>
      </c>
      <c r="E12" s="538">
        <v>10</v>
      </c>
      <c r="F12" s="535">
        <f t="shared" si="14"/>
        <v>28.077149681528667</v>
      </c>
      <c r="G12" s="538">
        <v>156</v>
      </c>
      <c r="H12" s="535">
        <f t="shared" si="0"/>
        <v>337.29763335377072</v>
      </c>
      <c r="I12" s="521">
        <f t="shared" si="1"/>
        <v>166</v>
      </c>
      <c r="J12" s="134">
        <f t="shared" si="2"/>
        <v>365.3747830352994</v>
      </c>
      <c r="K12" s="538"/>
      <c r="L12" s="535">
        <f t="shared" si="3"/>
        <v>0</v>
      </c>
      <c r="M12" s="549">
        <v>85.99</v>
      </c>
      <c r="N12" s="535">
        <f t="shared" si="4"/>
        <v>218.6734265187485</v>
      </c>
      <c r="O12" s="524">
        <f t="shared" si="5"/>
        <v>85.99</v>
      </c>
      <c r="P12" s="135">
        <f t="shared" si="6"/>
        <v>218.6734265187485</v>
      </c>
      <c r="Q12" s="538"/>
      <c r="R12" s="535">
        <f t="shared" si="7"/>
        <v>0</v>
      </c>
      <c r="S12" s="542"/>
      <c r="T12" s="534">
        <f t="shared" si="8"/>
        <v>0</v>
      </c>
      <c r="U12" s="526">
        <f t="shared" si="9"/>
        <v>0</v>
      </c>
      <c r="V12" s="129">
        <f t="shared" si="10"/>
        <v>0</v>
      </c>
      <c r="W12" s="538">
        <v>20</v>
      </c>
      <c r="X12" s="546">
        <f t="shared" si="11"/>
        <v>152.66190476190476</v>
      </c>
      <c r="Y12" s="538">
        <v>72</v>
      </c>
      <c r="Z12" s="546">
        <f t="shared" si="12"/>
        <v>279.78763636363635</v>
      </c>
      <c r="AA12" s="530">
        <f t="shared" si="13"/>
        <v>92</v>
      </c>
      <c r="AB12" s="130">
        <f t="shared" si="13"/>
        <v>432.44954112554115</v>
      </c>
      <c r="AC12" s="570">
        <f t="shared" si="15"/>
        <v>1016.497750679589</v>
      </c>
      <c r="AD12" s="131">
        <v>1020</v>
      </c>
      <c r="AE12" s="132">
        <v>45742</v>
      </c>
    </row>
    <row r="13" spans="1:31">
      <c r="A13" s="212">
        <v>9</v>
      </c>
      <c r="B13" s="102">
        <v>80327494</v>
      </c>
      <c r="C13" s="126" t="s">
        <v>366</v>
      </c>
      <c r="D13" s="215" t="s">
        <v>367</v>
      </c>
      <c r="E13" s="538">
        <v>48</v>
      </c>
      <c r="F13" s="535">
        <f>E13*$M$33</f>
        <v>134.77031847133759</v>
      </c>
      <c r="G13" s="538">
        <v>40</v>
      </c>
      <c r="H13" s="535">
        <f>G13*$J$33</f>
        <v>86.486572654813017</v>
      </c>
      <c r="I13" s="521">
        <f t="shared" ref="I13:J15" si="16">G13+E13</f>
        <v>88</v>
      </c>
      <c r="J13" s="134">
        <f t="shared" si="16"/>
        <v>221.25689112615061</v>
      </c>
      <c r="K13" s="538"/>
      <c r="L13" s="535">
        <f>K13*$M$34</f>
        <v>0</v>
      </c>
      <c r="M13" s="538">
        <v>30</v>
      </c>
      <c r="N13" s="535">
        <f>M13*$J$34</f>
        <v>76.290298820356497</v>
      </c>
      <c r="O13" s="524">
        <f t="shared" ref="O13:P15" si="17">M13+K13</f>
        <v>30</v>
      </c>
      <c r="P13" s="135">
        <f t="shared" si="17"/>
        <v>76.290298820356497</v>
      </c>
      <c r="Q13" s="538"/>
      <c r="R13" s="535">
        <f>Q13*$M$35</f>
        <v>0</v>
      </c>
      <c r="S13" s="542">
        <v>359</v>
      </c>
      <c r="T13" s="534">
        <f>S13*$J$35</f>
        <v>621.82978542760111</v>
      </c>
      <c r="U13" s="526">
        <f t="shared" ref="U13:V15" si="18">Q13+S13</f>
        <v>359</v>
      </c>
      <c r="V13" s="129">
        <f t="shared" si="18"/>
        <v>621.82978542760111</v>
      </c>
      <c r="W13" s="538"/>
      <c r="X13" s="546">
        <f>W13*$M$36</f>
        <v>0</v>
      </c>
      <c r="Y13" s="538">
        <v>1</v>
      </c>
      <c r="Z13" s="546">
        <f>Y13*$J$36</f>
        <v>3.885939393939394</v>
      </c>
      <c r="AA13" s="530">
        <f>W13+Y13</f>
        <v>1</v>
      </c>
      <c r="AB13" s="130">
        <f>X13+Z13</f>
        <v>3.885939393939394</v>
      </c>
      <c r="AC13" s="570">
        <f>V13+P13+J13+AB13</f>
        <v>923.26291476804761</v>
      </c>
      <c r="AD13" s="131">
        <v>930</v>
      </c>
      <c r="AE13" s="132">
        <v>45742</v>
      </c>
    </row>
    <row r="14" spans="1:31">
      <c r="A14" s="220">
        <v>10</v>
      </c>
      <c r="B14" s="102">
        <v>80616927</v>
      </c>
      <c r="C14" s="103" t="s">
        <v>446</v>
      </c>
      <c r="D14" s="216" t="s">
        <v>375</v>
      </c>
      <c r="E14" s="538"/>
      <c r="F14" s="535">
        <f>E14*$M$33</f>
        <v>0</v>
      </c>
      <c r="G14" s="538"/>
      <c r="H14" s="535">
        <f>G14*$J$33</f>
        <v>0</v>
      </c>
      <c r="I14" s="521">
        <f t="shared" si="16"/>
        <v>0</v>
      </c>
      <c r="J14" s="134">
        <f t="shared" si="16"/>
        <v>0</v>
      </c>
      <c r="K14" s="538"/>
      <c r="L14" s="535">
        <f>K14*$M$34</f>
        <v>0</v>
      </c>
      <c r="M14" s="538"/>
      <c r="N14" s="535">
        <f>M14*$J$34</f>
        <v>0</v>
      </c>
      <c r="O14" s="524">
        <f t="shared" si="17"/>
        <v>0</v>
      </c>
      <c r="P14" s="135">
        <f t="shared" si="17"/>
        <v>0</v>
      </c>
      <c r="Q14" s="538"/>
      <c r="R14" s="535">
        <f>Q14*$M$35</f>
        <v>0</v>
      </c>
      <c r="S14" s="542">
        <v>532</v>
      </c>
      <c r="T14" s="534">
        <f>S14*$J$35</f>
        <v>921.48592158073484</v>
      </c>
      <c r="U14" s="526">
        <f t="shared" si="18"/>
        <v>532</v>
      </c>
      <c r="V14" s="129">
        <f t="shared" si="18"/>
        <v>921.48592158073484</v>
      </c>
      <c r="W14" s="538"/>
      <c r="X14" s="546">
        <f>W14*$M$36</f>
        <v>0</v>
      </c>
      <c r="Y14" s="538"/>
      <c r="Z14" s="546">
        <f>Y14*$J$36</f>
        <v>0</v>
      </c>
      <c r="AA14" s="530"/>
      <c r="AB14" s="130">
        <f>X14+Z14</f>
        <v>0</v>
      </c>
      <c r="AC14" s="570">
        <f>V14+P14+J14+AB14</f>
        <v>921.48592158073484</v>
      </c>
      <c r="AD14" s="131">
        <v>930</v>
      </c>
      <c r="AE14" s="132">
        <v>45743</v>
      </c>
    </row>
    <row r="15" spans="1:31">
      <c r="A15" s="212">
        <v>11</v>
      </c>
      <c r="B15" s="102">
        <v>80219296</v>
      </c>
      <c r="C15" s="126" t="s">
        <v>376</v>
      </c>
      <c r="D15" s="215" t="s">
        <v>377</v>
      </c>
      <c r="E15" s="538">
        <v>35</v>
      </c>
      <c r="F15" s="535">
        <f>E15*$M$33</f>
        <v>98.270023885350327</v>
      </c>
      <c r="G15" s="538">
        <v>160</v>
      </c>
      <c r="H15" s="535">
        <f>G15*$J$33</f>
        <v>345.94629061925207</v>
      </c>
      <c r="I15" s="521">
        <f t="shared" si="16"/>
        <v>195</v>
      </c>
      <c r="J15" s="134">
        <f t="shared" si="16"/>
        <v>444.21631450460239</v>
      </c>
      <c r="K15" s="538"/>
      <c r="L15" s="535">
        <f>K15*$M$34</f>
        <v>0</v>
      </c>
      <c r="M15" s="538">
        <v>50</v>
      </c>
      <c r="N15" s="535">
        <f>M15*$J$34</f>
        <v>127.15049803392751</v>
      </c>
      <c r="O15" s="524">
        <f t="shared" si="17"/>
        <v>50</v>
      </c>
      <c r="P15" s="135">
        <f t="shared" si="17"/>
        <v>127.15049803392751</v>
      </c>
      <c r="Q15" s="538"/>
      <c r="R15" s="535">
        <f>Q15*$M$35</f>
        <v>0</v>
      </c>
      <c r="S15" s="542"/>
      <c r="T15" s="534">
        <f>S15*$J$35</f>
        <v>0</v>
      </c>
      <c r="U15" s="526">
        <f t="shared" si="18"/>
        <v>0</v>
      </c>
      <c r="V15" s="129">
        <f t="shared" si="18"/>
        <v>0</v>
      </c>
      <c r="W15" s="538"/>
      <c r="X15" s="546">
        <f>W15*$M$36</f>
        <v>0</v>
      </c>
      <c r="Y15" s="538">
        <v>60</v>
      </c>
      <c r="Z15" s="546">
        <f>Y15*$J$36</f>
        <v>233.15636363636364</v>
      </c>
      <c r="AA15" s="530">
        <f>W15+Y15</f>
        <v>60</v>
      </c>
      <c r="AB15" s="130">
        <f>X15+Z15</f>
        <v>233.15636363636364</v>
      </c>
      <c r="AC15" s="570">
        <f>V15+P15+J15+AB15</f>
        <v>804.52317617489348</v>
      </c>
      <c r="AD15" s="131">
        <v>810</v>
      </c>
      <c r="AE15" s="132">
        <v>45742</v>
      </c>
    </row>
    <row r="16" spans="1:31">
      <c r="A16" s="220">
        <v>12</v>
      </c>
      <c r="B16" s="102">
        <v>80138356</v>
      </c>
      <c r="C16" s="126" t="s">
        <v>372</v>
      </c>
      <c r="D16" s="215" t="s">
        <v>373</v>
      </c>
      <c r="E16" s="538"/>
      <c r="F16" s="535">
        <f t="shared" si="14"/>
        <v>0</v>
      </c>
      <c r="G16" s="538">
        <v>13</v>
      </c>
      <c r="H16" s="535">
        <f t="shared" si="0"/>
        <v>28.108136112814229</v>
      </c>
      <c r="I16" s="521">
        <f t="shared" si="1"/>
        <v>13</v>
      </c>
      <c r="J16" s="134">
        <f t="shared" si="2"/>
        <v>28.108136112814229</v>
      </c>
      <c r="K16" s="538"/>
      <c r="L16" s="535">
        <f t="shared" si="3"/>
        <v>0</v>
      </c>
      <c r="M16" s="538">
        <v>38</v>
      </c>
      <c r="N16" s="535">
        <f t="shared" si="4"/>
        <v>96.634378505784909</v>
      </c>
      <c r="O16" s="524">
        <f t="shared" si="5"/>
        <v>38</v>
      </c>
      <c r="P16" s="135">
        <f t="shared" si="6"/>
        <v>96.634378505784909</v>
      </c>
      <c r="Q16" s="538"/>
      <c r="R16" s="535">
        <f t="shared" si="7"/>
        <v>0</v>
      </c>
      <c r="S16" s="542">
        <v>209</v>
      </c>
      <c r="T16" s="534">
        <f t="shared" si="8"/>
        <v>362.01232633528866</v>
      </c>
      <c r="U16" s="526">
        <f t="shared" si="9"/>
        <v>209</v>
      </c>
      <c r="V16" s="129">
        <f t="shared" si="10"/>
        <v>362.01232633528866</v>
      </c>
      <c r="W16" s="538"/>
      <c r="X16" s="546">
        <f t="shared" si="11"/>
        <v>0</v>
      </c>
      <c r="Y16" s="538">
        <v>16</v>
      </c>
      <c r="Z16" s="546">
        <f t="shared" si="12"/>
        <v>62.175030303030304</v>
      </c>
      <c r="AA16" s="530">
        <f t="shared" ref="AA16:AA28" si="19">W16+Y16</f>
        <v>16</v>
      </c>
      <c r="AB16" s="130">
        <f t="shared" ref="AB16:AB28" si="20">X16+Z16</f>
        <v>62.175030303030304</v>
      </c>
      <c r="AC16" s="570">
        <f t="shared" si="15"/>
        <v>548.92987125691809</v>
      </c>
      <c r="AD16" s="131">
        <v>550</v>
      </c>
      <c r="AE16" s="132">
        <v>45742</v>
      </c>
    </row>
    <row r="17" spans="1:36">
      <c r="A17" s="212">
        <v>13</v>
      </c>
      <c r="B17" s="102">
        <v>80113600</v>
      </c>
      <c r="C17" s="126" t="s">
        <v>378</v>
      </c>
      <c r="D17" s="215" t="s">
        <v>379</v>
      </c>
      <c r="E17" s="538"/>
      <c r="F17" s="535">
        <f t="shared" si="14"/>
        <v>0</v>
      </c>
      <c r="G17" s="538"/>
      <c r="H17" s="535">
        <f t="shared" si="0"/>
        <v>0</v>
      </c>
      <c r="I17" s="521">
        <f t="shared" si="1"/>
        <v>0</v>
      </c>
      <c r="J17" s="134">
        <f t="shared" si="2"/>
        <v>0</v>
      </c>
      <c r="K17" s="538"/>
      <c r="L17" s="535">
        <f t="shared" si="3"/>
        <v>0</v>
      </c>
      <c r="M17" s="538">
        <v>100</v>
      </c>
      <c r="N17" s="535">
        <f t="shared" si="4"/>
        <v>254.30099606785501</v>
      </c>
      <c r="O17" s="524">
        <f t="shared" si="5"/>
        <v>100</v>
      </c>
      <c r="P17" s="135">
        <f t="shared" si="6"/>
        <v>254.30099606785501</v>
      </c>
      <c r="Q17" s="538"/>
      <c r="R17" s="535">
        <f t="shared" si="7"/>
        <v>0</v>
      </c>
      <c r="S17" s="542"/>
      <c r="T17" s="534">
        <f t="shared" si="8"/>
        <v>0</v>
      </c>
      <c r="U17" s="526">
        <f t="shared" si="9"/>
        <v>0</v>
      </c>
      <c r="V17" s="129">
        <f t="shared" si="10"/>
        <v>0</v>
      </c>
      <c r="W17" s="538"/>
      <c r="X17" s="546">
        <f t="shared" si="11"/>
        <v>0</v>
      </c>
      <c r="Y17" s="538">
        <v>40</v>
      </c>
      <c r="Z17" s="546">
        <f t="shared" si="12"/>
        <v>155.43757575757576</v>
      </c>
      <c r="AA17" s="530">
        <f t="shared" si="19"/>
        <v>40</v>
      </c>
      <c r="AB17" s="130">
        <f t="shared" si="20"/>
        <v>155.43757575757576</v>
      </c>
      <c r="AC17" s="570">
        <f t="shared" si="15"/>
        <v>409.73857182543077</v>
      </c>
      <c r="AD17" s="131">
        <v>410</v>
      </c>
      <c r="AE17" s="132">
        <v>45742</v>
      </c>
    </row>
    <row r="18" spans="1:36">
      <c r="A18" s="220">
        <v>14</v>
      </c>
      <c r="B18" s="102">
        <v>80296368</v>
      </c>
      <c r="C18" s="126" t="s">
        <v>391</v>
      </c>
      <c r="D18" s="217" t="s">
        <v>364</v>
      </c>
      <c r="E18" s="538"/>
      <c r="F18" s="535">
        <f t="shared" si="14"/>
        <v>0</v>
      </c>
      <c r="G18" s="538">
        <v>6</v>
      </c>
      <c r="H18" s="535">
        <f t="shared" si="0"/>
        <v>12.972985898221951</v>
      </c>
      <c r="I18" s="521">
        <f t="shared" si="1"/>
        <v>6</v>
      </c>
      <c r="J18" s="134">
        <f t="shared" si="2"/>
        <v>12.972985898221951</v>
      </c>
      <c r="K18" s="538"/>
      <c r="L18" s="535">
        <f t="shared" si="3"/>
        <v>0</v>
      </c>
      <c r="M18" s="549">
        <v>130.49</v>
      </c>
      <c r="N18" s="535">
        <f t="shared" si="4"/>
        <v>331.83736976894403</v>
      </c>
      <c r="O18" s="524">
        <f t="shared" si="5"/>
        <v>130.49</v>
      </c>
      <c r="P18" s="135">
        <f t="shared" si="6"/>
        <v>331.83736976894403</v>
      </c>
      <c r="Q18" s="538"/>
      <c r="R18" s="535">
        <f t="shared" si="7"/>
        <v>0</v>
      </c>
      <c r="S18" s="542">
        <v>36</v>
      </c>
      <c r="T18" s="534">
        <f t="shared" si="8"/>
        <v>62.35619018215499</v>
      </c>
      <c r="U18" s="526">
        <f t="shared" si="9"/>
        <v>36</v>
      </c>
      <c r="V18" s="129">
        <f t="shared" si="10"/>
        <v>62.35619018215499</v>
      </c>
      <c r="W18" s="538"/>
      <c r="X18" s="546">
        <f t="shared" si="11"/>
        <v>0</v>
      </c>
      <c r="Y18" s="538"/>
      <c r="Z18" s="546">
        <f t="shared" si="12"/>
        <v>0</v>
      </c>
      <c r="AA18" s="530">
        <f t="shared" si="19"/>
        <v>0</v>
      </c>
      <c r="AB18" s="130">
        <f t="shared" si="20"/>
        <v>0</v>
      </c>
      <c r="AC18" s="570">
        <f t="shared" si="15"/>
        <v>407.16654584932098</v>
      </c>
      <c r="AD18" s="131">
        <v>410</v>
      </c>
      <c r="AE18" s="132">
        <v>45743</v>
      </c>
    </row>
    <row r="19" spans="1:36">
      <c r="A19" s="212">
        <v>15</v>
      </c>
      <c r="B19" s="102">
        <v>80375049</v>
      </c>
      <c r="C19" s="126" t="s">
        <v>383</v>
      </c>
      <c r="D19" s="215" t="s">
        <v>384</v>
      </c>
      <c r="E19" s="538"/>
      <c r="F19" s="535">
        <f t="shared" si="14"/>
        <v>0</v>
      </c>
      <c r="G19" s="538">
        <v>92</v>
      </c>
      <c r="H19" s="535">
        <f t="shared" si="0"/>
        <v>198.91911710606993</v>
      </c>
      <c r="I19" s="521">
        <f t="shared" si="1"/>
        <v>92</v>
      </c>
      <c r="J19" s="134">
        <f t="shared" si="2"/>
        <v>198.91911710606993</v>
      </c>
      <c r="K19" s="538"/>
      <c r="L19" s="535">
        <f t="shared" si="3"/>
        <v>0</v>
      </c>
      <c r="M19" s="538">
        <v>23</v>
      </c>
      <c r="N19" s="535">
        <f t="shared" si="4"/>
        <v>58.489229095606653</v>
      </c>
      <c r="O19" s="524">
        <f t="shared" si="5"/>
        <v>23</v>
      </c>
      <c r="P19" s="135">
        <f t="shared" si="6"/>
        <v>58.489229095606653</v>
      </c>
      <c r="Q19" s="538"/>
      <c r="R19" s="535">
        <f t="shared" si="7"/>
        <v>0</v>
      </c>
      <c r="S19" s="542"/>
      <c r="T19" s="534">
        <f t="shared" si="8"/>
        <v>0</v>
      </c>
      <c r="U19" s="526">
        <f t="shared" si="9"/>
        <v>0</v>
      </c>
      <c r="V19" s="129">
        <f t="shared" si="10"/>
        <v>0</v>
      </c>
      <c r="W19" s="538"/>
      <c r="X19" s="546">
        <f t="shared" si="11"/>
        <v>0</v>
      </c>
      <c r="Y19" s="538">
        <v>6</v>
      </c>
      <c r="Z19" s="546">
        <f t="shared" si="12"/>
        <v>23.315636363636365</v>
      </c>
      <c r="AA19" s="530">
        <f t="shared" si="19"/>
        <v>6</v>
      </c>
      <c r="AB19" s="130">
        <f t="shared" si="20"/>
        <v>23.315636363636365</v>
      </c>
      <c r="AC19" s="570">
        <f t="shared" si="15"/>
        <v>280.72398256531295</v>
      </c>
      <c r="AD19" s="131">
        <v>290</v>
      </c>
      <c r="AE19" s="132">
        <v>45742</v>
      </c>
    </row>
    <row r="20" spans="1:36">
      <c r="A20" s="220">
        <v>16</v>
      </c>
      <c r="B20" s="102">
        <v>80112121</v>
      </c>
      <c r="C20" s="126" t="s">
        <v>380</v>
      </c>
      <c r="D20" s="217" t="s">
        <v>367</v>
      </c>
      <c r="E20" s="538">
        <v>55</v>
      </c>
      <c r="F20" s="535">
        <f t="shared" si="14"/>
        <v>154.42432324840766</v>
      </c>
      <c r="G20" s="538"/>
      <c r="H20" s="535">
        <f t="shared" si="0"/>
        <v>0</v>
      </c>
      <c r="I20" s="521">
        <f t="shared" si="1"/>
        <v>55</v>
      </c>
      <c r="J20" s="134">
        <f t="shared" si="2"/>
        <v>154.42432324840766</v>
      </c>
      <c r="K20" s="538"/>
      <c r="L20" s="535">
        <f t="shared" si="3"/>
        <v>0</v>
      </c>
      <c r="M20" s="538"/>
      <c r="N20" s="535">
        <f t="shared" si="4"/>
        <v>0</v>
      </c>
      <c r="O20" s="524">
        <f t="shared" si="5"/>
        <v>0</v>
      </c>
      <c r="P20" s="135">
        <f t="shared" si="6"/>
        <v>0</v>
      </c>
      <c r="Q20" s="538"/>
      <c r="R20" s="535">
        <f t="shared" si="7"/>
        <v>0</v>
      </c>
      <c r="S20" s="542"/>
      <c r="T20" s="534">
        <f t="shared" si="8"/>
        <v>0</v>
      </c>
      <c r="U20" s="526">
        <f t="shared" si="9"/>
        <v>0</v>
      </c>
      <c r="V20" s="129">
        <f t="shared" si="10"/>
        <v>0</v>
      </c>
      <c r="W20" s="538">
        <v>1</v>
      </c>
      <c r="X20" s="546">
        <f t="shared" si="11"/>
        <v>7.6330952380952386</v>
      </c>
      <c r="Y20" s="538"/>
      <c r="Z20" s="546">
        <f t="shared" si="12"/>
        <v>0</v>
      </c>
      <c r="AA20" s="530">
        <f t="shared" si="19"/>
        <v>1</v>
      </c>
      <c r="AB20" s="130">
        <f t="shared" si="20"/>
        <v>7.6330952380952386</v>
      </c>
      <c r="AC20" s="570">
        <f t="shared" si="15"/>
        <v>162.05741848650291</v>
      </c>
      <c r="AD20" s="131">
        <v>170</v>
      </c>
      <c r="AE20" s="132">
        <v>45742</v>
      </c>
    </row>
    <row r="21" spans="1:36">
      <c r="A21" s="212">
        <v>17</v>
      </c>
      <c r="B21" s="102">
        <v>80241918</v>
      </c>
      <c r="C21" s="126" t="s">
        <v>394</v>
      </c>
      <c r="D21" s="214" t="s">
        <v>395</v>
      </c>
      <c r="E21" s="538"/>
      <c r="F21" s="535">
        <f t="shared" si="14"/>
        <v>0</v>
      </c>
      <c r="G21" s="538">
        <v>37</v>
      </c>
      <c r="H21" s="535">
        <f t="shared" si="0"/>
        <v>80.000079705702035</v>
      </c>
      <c r="I21" s="521">
        <f t="shared" si="1"/>
        <v>37</v>
      </c>
      <c r="J21" s="134">
        <f t="shared" si="2"/>
        <v>80.000079705702035</v>
      </c>
      <c r="K21" s="538"/>
      <c r="L21" s="535">
        <f t="shared" si="3"/>
        <v>0</v>
      </c>
      <c r="M21" s="538"/>
      <c r="N21" s="535">
        <f t="shared" si="4"/>
        <v>0</v>
      </c>
      <c r="O21" s="524">
        <f t="shared" si="5"/>
        <v>0</v>
      </c>
      <c r="P21" s="135">
        <f t="shared" si="6"/>
        <v>0</v>
      </c>
      <c r="Q21" s="538"/>
      <c r="R21" s="535">
        <f t="shared" si="7"/>
        <v>0</v>
      </c>
      <c r="S21" s="542"/>
      <c r="T21" s="534">
        <f t="shared" si="8"/>
        <v>0</v>
      </c>
      <c r="U21" s="526">
        <f t="shared" si="9"/>
        <v>0</v>
      </c>
      <c r="V21" s="129">
        <f t="shared" si="10"/>
        <v>0</v>
      </c>
      <c r="W21" s="538"/>
      <c r="X21" s="546">
        <f t="shared" si="11"/>
        <v>0</v>
      </c>
      <c r="Y21" s="538">
        <v>12</v>
      </c>
      <c r="Z21" s="546">
        <f t="shared" si="12"/>
        <v>46.63127272727273</v>
      </c>
      <c r="AA21" s="530">
        <f t="shared" si="19"/>
        <v>12</v>
      </c>
      <c r="AB21" s="130">
        <f t="shared" si="20"/>
        <v>46.63127272727273</v>
      </c>
      <c r="AC21" s="570">
        <f t="shared" si="15"/>
        <v>126.63135243297477</v>
      </c>
      <c r="AD21" s="131">
        <v>130</v>
      </c>
      <c r="AE21" s="132">
        <v>45743</v>
      </c>
      <c r="AJ21" s="136"/>
    </row>
    <row r="22" spans="1:36">
      <c r="A22" s="220">
        <v>18</v>
      </c>
      <c r="B22" s="102">
        <v>75009177</v>
      </c>
      <c r="C22" s="126" t="s">
        <v>387</v>
      </c>
      <c r="D22" s="215" t="s">
        <v>388</v>
      </c>
      <c r="E22" s="538"/>
      <c r="F22" s="535">
        <f t="shared" si="14"/>
        <v>0</v>
      </c>
      <c r="G22" s="538">
        <v>36</v>
      </c>
      <c r="H22" s="535">
        <f t="shared" si="0"/>
        <v>77.837915389331712</v>
      </c>
      <c r="I22" s="521">
        <f t="shared" si="1"/>
        <v>36</v>
      </c>
      <c r="J22" s="134">
        <f t="shared" si="2"/>
        <v>77.837915389331712</v>
      </c>
      <c r="K22" s="538"/>
      <c r="L22" s="535">
        <f t="shared" si="3"/>
        <v>0</v>
      </c>
      <c r="M22" s="538">
        <v>5</v>
      </c>
      <c r="N22" s="535">
        <f t="shared" si="4"/>
        <v>12.71504980339275</v>
      </c>
      <c r="O22" s="524">
        <f t="shared" si="5"/>
        <v>5</v>
      </c>
      <c r="P22" s="135">
        <f t="shared" si="6"/>
        <v>12.71504980339275</v>
      </c>
      <c r="Q22" s="538"/>
      <c r="R22" s="535">
        <f t="shared" si="7"/>
        <v>0</v>
      </c>
      <c r="S22" s="542"/>
      <c r="T22" s="534">
        <f t="shared" si="8"/>
        <v>0</v>
      </c>
      <c r="U22" s="526">
        <f t="shared" si="9"/>
        <v>0</v>
      </c>
      <c r="V22" s="129">
        <f t="shared" si="10"/>
        <v>0</v>
      </c>
      <c r="W22" s="538"/>
      <c r="X22" s="546">
        <f t="shared" si="11"/>
        <v>0</v>
      </c>
      <c r="Y22" s="538">
        <v>1</v>
      </c>
      <c r="Z22" s="546">
        <f t="shared" si="12"/>
        <v>3.885939393939394</v>
      </c>
      <c r="AA22" s="530">
        <f t="shared" si="19"/>
        <v>1</v>
      </c>
      <c r="AB22" s="130">
        <f t="shared" si="20"/>
        <v>3.885939393939394</v>
      </c>
      <c r="AC22" s="570">
        <f t="shared" si="15"/>
        <v>94.438904586663853</v>
      </c>
      <c r="AD22" s="131">
        <v>100</v>
      </c>
      <c r="AE22" s="132">
        <v>45743</v>
      </c>
    </row>
    <row r="23" spans="1:36">
      <c r="A23" s="212">
        <v>19</v>
      </c>
      <c r="B23" s="102">
        <v>80393203</v>
      </c>
      <c r="C23" s="103" t="s">
        <v>374</v>
      </c>
      <c r="D23" s="552" t="s">
        <v>375</v>
      </c>
      <c r="E23" s="538"/>
      <c r="F23" s="535">
        <f t="shared" si="14"/>
        <v>0</v>
      </c>
      <c r="G23" s="538"/>
      <c r="H23" s="535">
        <f t="shared" si="0"/>
        <v>0</v>
      </c>
      <c r="I23" s="521">
        <f t="shared" si="1"/>
        <v>0</v>
      </c>
      <c r="J23" s="134">
        <f t="shared" si="2"/>
        <v>0</v>
      </c>
      <c r="K23" s="538"/>
      <c r="L23" s="535">
        <f t="shared" si="3"/>
        <v>0</v>
      </c>
      <c r="M23" s="538"/>
      <c r="N23" s="535">
        <f t="shared" si="4"/>
        <v>0</v>
      </c>
      <c r="O23" s="524">
        <f t="shared" si="5"/>
        <v>0</v>
      </c>
      <c r="P23" s="135">
        <f t="shared" si="6"/>
        <v>0</v>
      </c>
      <c r="Q23" s="538"/>
      <c r="R23" s="535">
        <f t="shared" si="7"/>
        <v>0</v>
      </c>
      <c r="S23" s="542">
        <v>50</v>
      </c>
      <c r="T23" s="534">
        <f t="shared" si="8"/>
        <v>86.605819697437482</v>
      </c>
      <c r="U23" s="526">
        <f t="shared" si="9"/>
        <v>50</v>
      </c>
      <c r="V23" s="129">
        <f t="shared" si="10"/>
        <v>86.605819697437482</v>
      </c>
      <c r="W23" s="544"/>
      <c r="X23" s="533">
        <f t="shared" si="11"/>
        <v>0</v>
      </c>
      <c r="Y23" s="544"/>
      <c r="Z23" s="533">
        <f t="shared" si="12"/>
        <v>0</v>
      </c>
      <c r="AA23" s="530">
        <f t="shared" si="19"/>
        <v>0</v>
      </c>
      <c r="AB23" s="130">
        <f t="shared" si="20"/>
        <v>0</v>
      </c>
      <c r="AC23" s="570">
        <f t="shared" si="15"/>
        <v>86.605819697437482</v>
      </c>
      <c r="AD23" s="131">
        <v>100</v>
      </c>
      <c r="AE23" s="132"/>
    </row>
    <row r="24" spans="1:36">
      <c r="A24" s="220">
        <v>20</v>
      </c>
      <c r="B24" s="102">
        <v>80319135</v>
      </c>
      <c r="C24" s="126" t="s">
        <v>392</v>
      </c>
      <c r="D24" s="218" t="s">
        <v>393</v>
      </c>
      <c r="E24" s="539"/>
      <c r="F24" s="535">
        <f t="shared" si="14"/>
        <v>0</v>
      </c>
      <c r="G24" s="539"/>
      <c r="H24" s="535">
        <f t="shared" si="0"/>
        <v>0</v>
      </c>
      <c r="I24" s="521">
        <f t="shared" si="1"/>
        <v>0</v>
      </c>
      <c r="J24" s="134">
        <f t="shared" si="2"/>
        <v>0</v>
      </c>
      <c r="K24" s="538">
        <v>10</v>
      </c>
      <c r="L24" s="535">
        <f t="shared" si="3"/>
        <v>72.391290322580645</v>
      </c>
      <c r="M24" s="539"/>
      <c r="N24" s="535">
        <f t="shared" si="4"/>
        <v>0</v>
      </c>
      <c r="O24" s="524">
        <f t="shared" si="5"/>
        <v>10</v>
      </c>
      <c r="P24" s="135">
        <f t="shared" si="6"/>
        <v>72.391290322580645</v>
      </c>
      <c r="Q24" s="538"/>
      <c r="R24" s="535">
        <f t="shared" si="7"/>
        <v>0</v>
      </c>
      <c r="S24" s="543"/>
      <c r="T24" s="534">
        <f t="shared" si="8"/>
        <v>0</v>
      </c>
      <c r="U24" s="526">
        <f t="shared" si="9"/>
        <v>0</v>
      </c>
      <c r="V24" s="129">
        <f t="shared" si="10"/>
        <v>0</v>
      </c>
      <c r="W24" s="538"/>
      <c r="X24" s="546">
        <f t="shared" si="11"/>
        <v>0</v>
      </c>
      <c r="Y24" s="538"/>
      <c r="Z24" s="546">
        <f t="shared" si="12"/>
        <v>0</v>
      </c>
      <c r="AA24" s="530">
        <f t="shared" si="19"/>
        <v>0</v>
      </c>
      <c r="AB24" s="130">
        <f t="shared" si="20"/>
        <v>0</v>
      </c>
      <c r="AC24" s="570">
        <f t="shared" si="15"/>
        <v>72.391290322580645</v>
      </c>
      <c r="AD24" s="131">
        <v>100</v>
      </c>
      <c r="AE24" s="132"/>
    </row>
    <row r="25" spans="1:36" ht="15.6">
      <c r="A25" s="212">
        <v>21</v>
      </c>
      <c r="B25" s="515">
        <v>80360572</v>
      </c>
      <c r="C25" s="126" t="s">
        <v>447</v>
      </c>
      <c r="D25" s="218" t="s">
        <v>393</v>
      </c>
      <c r="E25" s="539"/>
      <c r="F25" s="535">
        <f t="shared" si="14"/>
        <v>0</v>
      </c>
      <c r="G25" s="539"/>
      <c r="H25" s="535">
        <f t="shared" si="0"/>
        <v>0</v>
      </c>
      <c r="I25" s="521">
        <f t="shared" si="1"/>
        <v>0</v>
      </c>
      <c r="J25" s="134">
        <f t="shared" si="2"/>
        <v>0</v>
      </c>
      <c r="K25" s="538"/>
      <c r="L25" s="535">
        <f t="shared" si="3"/>
        <v>0</v>
      </c>
      <c r="M25" s="539">
        <v>25</v>
      </c>
      <c r="N25" s="535">
        <f t="shared" si="4"/>
        <v>63.575249016963753</v>
      </c>
      <c r="O25" s="524">
        <f t="shared" si="5"/>
        <v>25</v>
      </c>
      <c r="P25" s="135">
        <f t="shared" si="6"/>
        <v>63.575249016963753</v>
      </c>
      <c r="Q25" s="538"/>
      <c r="R25" s="535">
        <f t="shared" si="7"/>
        <v>0</v>
      </c>
      <c r="S25" s="543"/>
      <c r="T25" s="534">
        <f t="shared" si="8"/>
        <v>0</v>
      </c>
      <c r="U25" s="526">
        <f t="shared" si="9"/>
        <v>0</v>
      </c>
      <c r="V25" s="129">
        <f t="shared" si="10"/>
        <v>0</v>
      </c>
      <c r="W25" s="538"/>
      <c r="X25" s="546">
        <f t="shared" si="11"/>
        <v>0</v>
      </c>
      <c r="Y25" s="538"/>
      <c r="Z25" s="546">
        <f t="shared" si="12"/>
        <v>0</v>
      </c>
      <c r="AA25" s="530">
        <f t="shared" si="19"/>
        <v>0</v>
      </c>
      <c r="AB25" s="130">
        <f t="shared" si="20"/>
        <v>0</v>
      </c>
      <c r="AC25" s="570">
        <f t="shared" si="15"/>
        <v>63.575249016963753</v>
      </c>
      <c r="AD25" s="131">
        <v>100</v>
      </c>
      <c r="AE25" s="132">
        <v>45743</v>
      </c>
    </row>
    <row r="26" spans="1:36">
      <c r="A26" s="220">
        <v>22</v>
      </c>
      <c r="B26" s="102">
        <v>80172465</v>
      </c>
      <c r="C26" s="126" t="s">
        <v>396</v>
      </c>
      <c r="D26" s="219" t="s">
        <v>397</v>
      </c>
      <c r="E26" s="539"/>
      <c r="F26" s="535">
        <f t="shared" si="14"/>
        <v>0</v>
      </c>
      <c r="G26" s="539">
        <v>23</v>
      </c>
      <c r="H26" s="535">
        <f t="shared" si="0"/>
        <v>49.729779276517483</v>
      </c>
      <c r="I26" s="521">
        <f t="shared" si="1"/>
        <v>23</v>
      </c>
      <c r="J26" s="134">
        <f t="shared" si="2"/>
        <v>49.729779276517483</v>
      </c>
      <c r="K26" s="539"/>
      <c r="L26" s="535">
        <f t="shared" si="3"/>
        <v>0</v>
      </c>
      <c r="M26" s="554">
        <v>0.99</v>
      </c>
      <c r="N26" s="535">
        <f t="shared" si="4"/>
        <v>2.5175798610717646</v>
      </c>
      <c r="O26" s="524">
        <f t="shared" si="5"/>
        <v>0.99</v>
      </c>
      <c r="P26" s="135">
        <f t="shared" si="6"/>
        <v>2.5175798610717646</v>
      </c>
      <c r="Q26" s="538"/>
      <c r="R26" s="535">
        <f t="shared" si="7"/>
        <v>0</v>
      </c>
      <c r="S26" s="543"/>
      <c r="T26" s="534">
        <f t="shared" si="8"/>
        <v>0</v>
      </c>
      <c r="U26" s="526">
        <f t="shared" si="9"/>
        <v>0</v>
      </c>
      <c r="V26" s="129">
        <f t="shared" si="10"/>
        <v>0</v>
      </c>
      <c r="W26" s="539"/>
      <c r="X26" s="546">
        <f t="shared" si="11"/>
        <v>0</v>
      </c>
      <c r="Y26" s="539">
        <v>2</v>
      </c>
      <c r="Z26" s="546">
        <f t="shared" si="12"/>
        <v>7.7718787878787881</v>
      </c>
      <c r="AA26" s="530">
        <f t="shared" si="19"/>
        <v>2</v>
      </c>
      <c r="AB26" s="130">
        <f t="shared" si="20"/>
        <v>7.7718787878787881</v>
      </c>
      <c r="AC26" s="570">
        <f t="shared" si="15"/>
        <v>60.01923792546804</v>
      </c>
      <c r="AD26" s="131">
        <v>100</v>
      </c>
      <c r="AE26" s="132">
        <v>45742</v>
      </c>
    </row>
    <row r="27" spans="1:36">
      <c r="A27" s="212">
        <v>23</v>
      </c>
      <c r="B27" s="102">
        <v>80016469</v>
      </c>
      <c r="C27" s="126" t="s">
        <v>385</v>
      </c>
      <c r="D27" s="218" t="s">
        <v>386</v>
      </c>
      <c r="E27" s="539"/>
      <c r="F27" s="536">
        <f t="shared" si="14"/>
        <v>0</v>
      </c>
      <c r="G27" s="539"/>
      <c r="H27" s="536">
        <f t="shared" si="0"/>
        <v>0</v>
      </c>
      <c r="I27" s="138">
        <f t="shared" si="1"/>
        <v>0</v>
      </c>
      <c r="J27" s="510">
        <f t="shared" si="2"/>
        <v>0</v>
      </c>
      <c r="K27" s="539"/>
      <c r="L27" s="536">
        <f t="shared" si="3"/>
        <v>0</v>
      </c>
      <c r="M27" s="539"/>
      <c r="N27" s="536">
        <f t="shared" si="4"/>
        <v>0</v>
      </c>
      <c r="O27" s="139">
        <f t="shared" si="5"/>
        <v>0</v>
      </c>
      <c r="P27" s="511">
        <f t="shared" si="6"/>
        <v>0</v>
      </c>
      <c r="Q27" s="540"/>
      <c r="R27" s="536">
        <f t="shared" si="7"/>
        <v>0</v>
      </c>
      <c r="S27" s="543">
        <v>4</v>
      </c>
      <c r="T27" s="535">
        <f t="shared" si="8"/>
        <v>6.9284655757949984</v>
      </c>
      <c r="U27" s="527">
        <f t="shared" si="9"/>
        <v>4</v>
      </c>
      <c r="V27" s="519">
        <f t="shared" si="10"/>
        <v>6.9284655757949984</v>
      </c>
      <c r="W27" s="547"/>
      <c r="X27" s="548">
        <f t="shared" si="11"/>
        <v>0</v>
      </c>
      <c r="Y27" s="539"/>
      <c r="Z27" s="548">
        <f t="shared" si="12"/>
        <v>0</v>
      </c>
      <c r="AA27" s="531">
        <f t="shared" si="19"/>
        <v>0</v>
      </c>
      <c r="AB27" s="137">
        <f t="shared" si="20"/>
        <v>0</v>
      </c>
      <c r="AC27" s="571">
        <f t="shared" si="15"/>
        <v>6.9284655757949984</v>
      </c>
      <c r="AD27" s="140">
        <v>100</v>
      </c>
      <c r="AE27" s="132">
        <v>45742</v>
      </c>
      <c r="AF27" s="136"/>
    </row>
    <row r="28" spans="1:36" ht="15" thickBot="1">
      <c r="A28" s="516">
        <v>24</v>
      </c>
      <c r="B28" s="517">
        <v>80057496</v>
      </c>
      <c r="C28" s="518" t="s">
        <v>399</v>
      </c>
      <c r="D28" s="513" t="s">
        <v>364</v>
      </c>
      <c r="E28" s="538"/>
      <c r="F28" s="535">
        <f t="shared" si="14"/>
        <v>0</v>
      </c>
      <c r="G28" s="538"/>
      <c r="H28" s="535">
        <f t="shared" si="0"/>
        <v>0</v>
      </c>
      <c r="I28" s="521">
        <f t="shared" si="1"/>
        <v>0</v>
      </c>
      <c r="J28" s="134">
        <f t="shared" si="2"/>
        <v>0</v>
      </c>
      <c r="K28" s="538"/>
      <c r="L28" s="535">
        <f t="shared" si="3"/>
        <v>0</v>
      </c>
      <c r="M28" s="538"/>
      <c r="N28" s="535">
        <f t="shared" si="4"/>
        <v>0</v>
      </c>
      <c r="O28" s="524">
        <f t="shared" si="5"/>
        <v>0</v>
      </c>
      <c r="P28" s="135">
        <f t="shared" si="6"/>
        <v>0</v>
      </c>
      <c r="Q28" s="538"/>
      <c r="R28" s="535">
        <f t="shared" si="7"/>
        <v>0</v>
      </c>
      <c r="S28" s="542"/>
      <c r="T28" s="534">
        <f t="shared" si="8"/>
        <v>0</v>
      </c>
      <c r="U28" s="526">
        <f t="shared" si="9"/>
        <v>0</v>
      </c>
      <c r="V28" s="129">
        <f t="shared" si="10"/>
        <v>0</v>
      </c>
      <c r="W28" s="538"/>
      <c r="X28" s="546">
        <f t="shared" si="11"/>
        <v>0</v>
      </c>
      <c r="Y28" s="538"/>
      <c r="Z28" s="546">
        <f t="shared" si="12"/>
        <v>0</v>
      </c>
      <c r="AA28" s="530">
        <f t="shared" si="19"/>
        <v>0</v>
      </c>
      <c r="AB28" s="130">
        <f t="shared" si="20"/>
        <v>0</v>
      </c>
      <c r="AC28" s="570">
        <v>8014.75</v>
      </c>
      <c r="AD28" s="131">
        <f>F37-296</f>
        <v>7718.75</v>
      </c>
      <c r="AE28" s="132"/>
    </row>
    <row r="29" spans="1:36" ht="15" thickBot="1">
      <c r="A29" s="210"/>
      <c r="B29" s="210"/>
      <c r="C29" s="210"/>
      <c r="D29" s="211" t="s">
        <v>7</v>
      </c>
      <c r="E29" s="522">
        <f t="shared" ref="E29:AB29" si="21">SUM(E5:E27)</f>
        <v>628</v>
      </c>
      <c r="F29" s="141">
        <f t="shared" si="21"/>
        <v>1763.2450000000001</v>
      </c>
      <c r="G29" s="522">
        <f t="shared" si="21"/>
        <v>3262</v>
      </c>
      <c r="H29" s="141">
        <f t="shared" si="21"/>
        <v>7052.9800000000014</v>
      </c>
      <c r="I29" s="522">
        <f t="shared" si="21"/>
        <v>3890</v>
      </c>
      <c r="J29" s="141">
        <f t="shared" si="21"/>
        <v>8816.2250000000004</v>
      </c>
      <c r="K29" s="525">
        <f t="shared" si="21"/>
        <v>155</v>
      </c>
      <c r="L29" s="142">
        <f t="shared" si="21"/>
        <v>1122.0650000000001</v>
      </c>
      <c r="M29" s="525">
        <f t="shared" si="21"/>
        <v>1764.94</v>
      </c>
      <c r="N29" s="142">
        <f t="shared" si="21"/>
        <v>4488.2599999999993</v>
      </c>
      <c r="O29" s="525">
        <f t="shared" si="21"/>
        <v>1919.94</v>
      </c>
      <c r="P29" s="142">
        <f t="shared" si="21"/>
        <v>5610.3250000000007</v>
      </c>
      <c r="Q29" s="528">
        <f t="shared" si="21"/>
        <v>0</v>
      </c>
      <c r="R29" s="143">
        <f t="shared" si="21"/>
        <v>0</v>
      </c>
      <c r="S29" s="528">
        <f t="shared" si="21"/>
        <v>3239</v>
      </c>
      <c r="T29" s="143">
        <f t="shared" si="21"/>
        <v>5610.3249999999989</v>
      </c>
      <c r="U29" s="528">
        <f t="shared" si="21"/>
        <v>3239</v>
      </c>
      <c r="V29" s="144">
        <f t="shared" si="21"/>
        <v>5610.3249999999989</v>
      </c>
      <c r="W29" s="532">
        <f t="shared" si="21"/>
        <v>105</v>
      </c>
      <c r="X29" s="145">
        <f t="shared" si="21"/>
        <v>801.47500000000014</v>
      </c>
      <c r="Y29" s="532">
        <f t="shared" si="21"/>
        <v>825</v>
      </c>
      <c r="Z29" s="145">
        <f t="shared" si="21"/>
        <v>3205.8999999999992</v>
      </c>
      <c r="AA29" s="532">
        <f t="shared" si="21"/>
        <v>930</v>
      </c>
      <c r="AB29" s="145">
        <f t="shared" si="21"/>
        <v>4007.3749999999995</v>
      </c>
      <c r="AC29" s="572">
        <f>SUM(AC5:AC28)</f>
        <v>32059.000000000004</v>
      </c>
      <c r="AD29" s="146">
        <f>SUM(AD5:AD28)</f>
        <v>32058.75</v>
      </c>
      <c r="AE29" s="136"/>
      <c r="AF29" s="136"/>
    </row>
    <row r="30" spans="1:36">
      <c r="C30" s="133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8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F30" s="136"/>
    </row>
    <row r="31" spans="1:36" ht="15" thickBot="1"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9"/>
      <c r="W31" s="149"/>
      <c r="X31" s="149"/>
      <c r="Y31" s="149"/>
      <c r="Z31" s="149"/>
      <c r="AA31" s="149"/>
      <c r="AB31" s="149"/>
      <c r="AC31" s="150"/>
    </row>
    <row r="32" spans="1:36" ht="28.8">
      <c r="D32" s="559"/>
      <c r="E32" s="151" t="s">
        <v>400</v>
      </c>
      <c r="F32" s="152" t="s">
        <v>401</v>
      </c>
      <c r="G32" s="153" t="s">
        <v>402</v>
      </c>
      <c r="H32" s="154" t="s">
        <v>403</v>
      </c>
      <c r="I32" s="155" t="s">
        <v>404</v>
      </c>
      <c r="J32" s="156" t="s">
        <v>405</v>
      </c>
      <c r="K32" s="154" t="s">
        <v>406</v>
      </c>
      <c r="L32" s="155" t="s">
        <v>407</v>
      </c>
      <c r="M32" s="156" t="s">
        <v>405</v>
      </c>
      <c r="N32" s="147"/>
      <c r="W32" s="147"/>
      <c r="X32" s="147"/>
      <c r="Y32" s="147"/>
      <c r="Z32" s="147"/>
      <c r="AA32" s="147"/>
      <c r="AB32" s="147"/>
      <c r="AD32" s="136"/>
    </row>
    <row r="33" spans="3:30">
      <c r="D33" s="562" t="s">
        <v>408</v>
      </c>
      <c r="E33" s="157">
        <v>27.5</v>
      </c>
      <c r="F33" s="158">
        <f>F40*0.275</f>
        <v>8816.2250000000004</v>
      </c>
      <c r="G33" s="159">
        <f>I33+L33</f>
        <v>3890</v>
      </c>
      <c r="H33" s="160">
        <f>F33*0.8</f>
        <v>7052.9800000000005</v>
      </c>
      <c r="I33" s="161">
        <f>G29</f>
        <v>3262</v>
      </c>
      <c r="J33" s="162">
        <f>H33/I33</f>
        <v>2.1621643163703252</v>
      </c>
      <c r="K33" s="163">
        <f>F33*0.2</f>
        <v>1763.2450000000001</v>
      </c>
      <c r="L33" s="161">
        <f>E29</f>
        <v>628</v>
      </c>
      <c r="M33" s="162">
        <f>K33/L33</f>
        <v>2.8077149681528666</v>
      </c>
      <c r="N33" s="149"/>
      <c r="W33" s="147"/>
      <c r="X33" s="147"/>
      <c r="Y33" s="147"/>
      <c r="Z33" s="147"/>
      <c r="AA33" s="147"/>
      <c r="AB33" s="147"/>
      <c r="AD33" s="136"/>
    </row>
    <row r="34" spans="3:30">
      <c r="D34" s="555" t="s">
        <v>409</v>
      </c>
      <c r="E34" s="164">
        <v>17.5</v>
      </c>
      <c r="F34" s="165">
        <f>F40*0.175</f>
        <v>5610.3249999999998</v>
      </c>
      <c r="G34" s="166">
        <f>I34+L34</f>
        <v>1919.94</v>
      </c>
      <c r="H34" s="167">
        <f>F34*0.8</f>
        <v>4488.26</v>
      </c>
      <c r="I34" s="168">
        <f>M29</f>
        <v>1764.94</v>
      </c>
      <c r="J34" s="169">
        <f>H34/I34</f>
        <v>2.5430099606785501</v>
      </c>
      <c r="K34" s="170">
        <f>F34*0.2</f>
        <v>1122.0650000000001</v>
      </c>
      <c r="L34" s="168">
        <f>K29</f>
        <v>155</v>
      </c>
      <c r="M34" s="169">
        <f>K34/L34</f>
        <v>7.2391290322580648</v>
      </c>
      <c r="N34" s="149"/>
      <c r="W34" s="147"/>
      <c r="X34" s="147"/>
      <c r="Y34" s="147"/>
      <c r="Z34" s="147"/>
      <c r="AA34" s="147"/>
      <c r="AB34" s="147"/>
    </row>
    <row r="35" spans="3:30">
      <c r="D35" s="556" t="s">
        <v>2</v>
      </c>
      <c r="E35" s="171">
        <v>17.5</v>
      </c>
      <c r="F35" s="172">
        <f>F40*0.175</f>
        <v>5610.3249999999998</v>
      </c>
      <c r="G35" s="173">
        <f>I35+L35</f>
        <v>3239</v>
      </c>
      <c r="H35" s="174">
        <f>F35*1</f>
        <v>5610.3249999999998</v>
      </c>
      <c r="I35" s="175">
        <f>S29</f>
        <v>3239</v>
      </c>
      <c r="J35" s="176">
        <f t="shared" ref="J35" si="22">H35/I35</f>
        <v>1.7321163939487496</v>
      </c>
      <c r="K35" s="177">
        <v>0</v>
      </c>
      <c r="L35" s="175">
        <f>Q29</f>
        <v>0</v>
      </c>
      <c r="M35" s="169">
        <v>0</v>
      </c>
      <c r="N35" s="149"/>
      <c r="W35" s="147"/>
      <c r="X35" s="147"/>
      <c r="Y35" s="147"/>
      <c r="Z35" s="147"/>
      <c r="AA35" s="147"/>
      <c r="AB35" s="147"/>
    </row>
    <row r="36" spans="3:30">
      <c r="D36" s="557" t="s">
        <v>353</v>
      </c>
      <c r="E36" s="178">
        <v>12.5</v>
      </c>
      <c r="F36" s="179">
        <f>F40*0.125</f>
        <v>4007.375</v>
      </c>
      <c r="G36" s="180">
        <f>I36+L36</f>
        <v>930</v>
      </c>
      <c r="H36" s="181">
        <f>F36*0.8</f>
        <v>3205.9</v>
      </c>
      <c r="I36" s="182">
        <f>Y29</f>
        <v>825</v>
      </c>
      <c r="J36" s="183">
        <f>H36/I36</f>
        <v>3.885939393939394</v>
      </c>
      <c r="K36" s="184">
        <f>F36*0.2</f>
        <v>801.47500000000002</v>
      </c>
      <c r="L36" s="185">
        <f>W29</f>
        <v>105</v>
      </c>
      <c r="M36" s="183">
        <f t="shared" ref="M36" si="23">K36/L36</f>
        <v>7.6330952380952386</v>
      </c>
      <c r="N36" s="149"/>
      <c r="W36" s="147"/>
      <c r="X36" s="147"/>
      <c r="Y36" s="147"/>
      <c r="Z36" s="147"/>
      <c r="AA36" s="147"/>
      <c r="AB36" s="147"/>
    </row>
    <row r="37" spans="3:30">
      <c r="D37" s="560" t="s">
        <v>410</v>
      </c>
      <c r="E37" s="186">
        <v>25</v>
      </c>
      <c r="F37" s="187">
        <f>F40*0.25</f>
        <v>8014.75</v>
      </c>
      <c r="G37" s="188"/>
      <c r="H37" s="189"/>
      <c r="I37" s="190"/>
      <c r="J37" s="191"/>
      <c r="K37" s="192"/>
      <c r="L37" s="193"/>
      <c r="M37" s="194"/>
      <c r="N37" s="149"/>
      <c r="W37" s="147"/>
      <c r="X37" s="147"/>
      <c r="Y37" s="147"/>
      <c r="Z37" s="147"/>
      <c r="AA37" s="147"/>
      <c r="AB37" s="147"/>
    </row>
    <row r="38" spans="3:30" ht="15" thickBot="1">
      <c r="D38" s="561" t="s">
        <v>411</v>
      </c>
      <c r="E38" s="195">
        <f t="shared" ref="E38:M38" si="24">SUM(E33:E37)</f>
        <v>100</v>
      </c>
      <c r="F38" s="196">
        <f>SUM(F33:F37)</f>
        <v>32059</v>
      </c>
      <c r="G38" s="197">
        <f t="shared" si="24"/>
        <v>9978.94</v>
      </c>
      <c r="H38" s="198">
        <f t="shared" si="24"/>
        <v>20357.465000000004</v>
      </c>
      <c r="I38" s="199">
        <f t="shared" si="24"/>
        <v>9090.94</v>
      </c>
      <c r="J38" s="200">
        <f t="shared" si="24"/>
        <v>10.32323006493702</v>
      </c>
      <c r="K38" s="201">
        <f t="shared" si="24"/>
        <v>3686.7850000000003</v>
      </c>
      <c r="L38" s="202">
        <f t="shared" si="24"/>
        <v>888</v>
      </c>
      <c r="M38" s="200">
        <f t="shared" si="24"/>
        <v>17.679939238506172</v>
      </c>
    </row>
    <row r="39" spans="3:30" ht="15" thickBot="1">
      <c r="F39" s="150"/>
      <c r="O39" s="150"/>
    </row>
    <row r="40" spans="3:30" ht="15" thickBot="1">
      <c r="D40" s="558" t="s">
        <v>412</v>
      </c>
      <c r="E40" s="203"/>
      <c r="F40" s="563">
        <v>32059</v>
      </c>
      <c r="O40" s="150"/>
    </row>
    <row r="42" spans="3:30">
      <c r="C42" s="204"/>
    </row>
    <row r="43" spans="3:30">
      <c r="F43" s="205"/>
    </row>
    <row r="44" spans="3:30">
      <c r="G44" s="150"/>
    </row>
    <row r="46" spans="3:30">
      <c r="H46" s="150"/>
    </row>
  </sheetData>
  <sortState xmlns:xlrd2="http://schemas.microsoft.com/office/spreadsheetml/2017/richdata2" ref="B13:AD15">
    <sortCondition descending="1" ref="AC13:AC15"/>
  </sortState>
  <mergeCells count="4">
    <mergeCell ref="E3:J3"/>
    <mergeCell ref="K3:P3"/>
    <mergeCell ref="Q3:V3"/>
    <mergeCell ref="W3:AB3"/>
  </mergeCells>
  <pageMargins left="0.7" right="0.7" top="0.75" bottom="0.75" header="0.3" footer="0.3"/>
  <pageSetup paperSize="9" orientation="landscape" r:id="rId1"/>
  <ignoredErrors>
    <ignoredError sqref="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70EF-48A4-4DDE-BD68-84E907F8023B}">
  <dimension ref="A1:T359"/>
  <sheetViews>
    <sheetView workbookViewId="0">
      <pane ySplit="2" topLeftCell="A3" activePane="bottomLeft" state="frozen"/>
      <selection pane="bottomLeft" activeCell="V29" sqref="V29"/>
    </sheetView>
  </sheetViews>
  <sheetFormatPr defaultColWidth="9.109375" defaultRowHeight="13.2" outlineLevelCol="1"/>
  <cols>
    <col min="1" max="1" width="9.109375" style="2"/>
    <col min="2" max="2" width="7.33203125" style="2" customWidth="1"/>
    <col min="3" max="3" width="23.88671875" style="2" customWidth="1"/>
    <col min="4" max="4" width="6.6640625" style="2" customWidth="1"/>
    <col min="5" max="5" width="3.44140625" style="2" customWidth="1" outlineLevel="1"/>
    <col min="6" max="6" width="3.109375" style="2" customWidth="1" outlineLevel="1"/>
    <col min="7" max="7" width="3.44140625" style="2" customWidth="1" outlineLevel="1"/>
    <col min="8" max="8" width="5.6640625" style="4" customWidth="1"/>
    <col min="9" max="9" width="3.5546875" style="2" customWidth="1" outlineLevel="1"/>
    <col min="10" max="10" width="5.109375" style="2" customWidth="1" outlineLevel="1"/>
    <col min="11" max="11" width="3.44140625" style="2" customWidth="1" outlineLevel="1"/>
    <col min="12" max="12" width="4.33203125" style="2" customWidth="1" outlineLevel="1"/>
    <col min="13" max="13" width="6.5546875" style="4" customWidth="1"/>
    <col min="14" max="14" width="3.6640625" style="2" customWidth="1" outlineLevel="1"/>
    <col min="15" max="15" width="4.33203125" style="2" customWidth="1" outlineLevel="1"/>
    <col min="16" max="16" width="5.6640625" style="4" customWidth="1"/>
    <col min="17" max="17" width="4.109375" style="2" customWidth="1" outlineLevel="1"/>
    <col min="18" max="18" width="4.44140625" style="4" customWidth="1"/>
    <col min="19" max="19" width="9.109375" style="371"/>
    <col min="20" max="20" width="9.109375" style="306"/>
    <col min="21" max="24" width="9.109375" style="2"/>
    <col min="25" max="25" width="7" style="2" customWidth="1"/>
    <col min="26" max="26" width="12.44140625" style="2" customWidth="1"/>
    <col min="27" max="16384" width="9.109375" style="2"/>
  </cols>
  <sheetData>
    <row r="1" spans="1:19" ht="13.8" thickBot="1"/>
    <row r="2" spans="1:19" ht="16.5" customHeight="1" thickBot="1">
      <c r="A2" s="307" t="s">
        <v>3</v>
      </c>
      <c r="B2" s="308" t="s">
        <v>4</v>
      </c>
      <c r="C2" s="309" t="s">
        <v>5</v>
      </c>
      <c r="D2" s="508" t="s">
        <v>6</v>
      </c>
      <c r="E2" s="310">
        <v>1</v>
      </c>
      <c r="F2" s="311">
        <v>2</v>
      </c>
      <c r="G2" s="312">
        <v>3</v>
      </c>
      <c r="H2" s="313" t="s">
        <v>1</v>
      </c>
      <c r="I2" s="314">
        <v>1</v>
      </c>
      <c r="J2" s="315">
        <v>2</v>
      </c>
      <c r="K2" s="315">
        <v>3</v>
      </c>
      <c r="L2" s="316">
        <v>4</v>
      </c>
      <c r="M2" s="317" t="s">
        <v>0</v>
      </c>
      <c r="N2" s="318">
        <v>1</v>
      </c>
      <c r="O2" s="319">
        <v>2</v>
      </c>
      <c r="P2" s="320" t="s">
        <v>2</v>
      </c>
      <c r="Q2" s="321">
        <v>1</v>
      </c>
      <c r="R2" s="322" t="s">
        <v>342</v>
      </c>
    </row>
    <row r="3" spans="1:19" ht="16.5" customHeight="1" thickBot="1">
      <c r="A3" s="601" t="s">
        <v>414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3"/>
    </row>
    <row r="4" spans="1:19" ht="13.8" thickBot="1">
      <c r="A4" s="323">
        <v>2003254</v>
      </c>
      <c r="B4" s="324" t="s">
        <v>11</v>
      </c>
      <c r="C4" s="325" t="s">
        <v>183</v>
      </c>
      <c r="D4" s="564" t="s">
        <v>44</v>
      </c>
      <c r="E4" s="326"/>
      <c r="F4" s="325"/>
      <c r="G4" s="327"/>
      <c r="H4" s="328"/>
      <c r="I4" s="326"/>
      <c r="J4" s="325"/>
      <c r="K4" s="325"/>
      <c r="L4" s="327"/>
      <c r="M4" s="329"/>
      <c r="N4" s="330">
        <v>50</v>
      </c>
      <c r="O4" s="331"/>
      <c r="P4" s="332">
        <v>50</v>
      </c>
      <c r="Q4" s="101"/>
      <c r="R4" s="333"/>
    </row>
    <row r="5" spans="1:19" ht="13.8" thickBot="1">
      <c r="A5" s="587" t="s">
        <v>358</v>
      </c>
      <c r="B5" s="588"/>
      <c r="C5" s="588"/>
      <c r="D5" s="589"/>
      <c r="E5" s="604"/>
      <c r="F5" s="605"/>
      <c r="G5" s="606"/>
      <c r="H5" s="499">
        <f>H4</f>
        <v>0</v>
      </c>
      <c r="I5" s="627"/>
      <c r="J5" s="628"/>
      <c r="K5" s="628"/>
      <c r="L5" s="629"/>
      <c r="M5" s="499">
        <f>M4</f>
        <v>0</v>
      </c>
      <c r="N5" s="619"/>
      <c r="O5" s="620"/>
      <c r="P5" s="501">
        <f>P4</f>
        <v>50</v>
      </c>
      <c r="Q5" s="500"/>
      <c r="R5" s="499">
        <f>R4</f>
        <v>0</v>
      </c>
    </row>
    <row r="6" spans="1:19" ht="13.8" thickBot="1">
      <c r="H6" s="2"/>
      <c r="M6" s="2"/>
      <c r="P6" s="2"/>
      <c r="R6" s="2"/>
    </row>
    <row r="7" spans="1:19" ht="13.8" thickBot="1">
      <c r="A7" s="601" t="s">
        <v>415</v>
      </c>
      <c r="B7" s="602"/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3"/>
    </row>
    <row r="8" spans="1:19">
      <c r="A8" s="262">
        <v>2005582</v>
      </c>
      <c r="B8" s="11" t="s">
        <v>10</v>
      </c>
      <c r="C8" s="12" t="s">
        <v>53</v>
      </c>
      <c r="D8" s="84" t="s">
        <v>49</v>
      </c>
      <c r="E8" s="33"/>
      <c r="F8" s="12"/>
      <c r="G8" s="21"/>
      <c r="H8" s="337"/>
      <c r="I8" s="33"/>
      <c r="J8" s="12"/>
      <c r="K8" s="12"/>
      <c r="L8" s="21"/>
      <c r="M8" s="338"/>
      <c r="N8" s="339">
        <v>35</v>
      </c>
      <c r="O8" s="60">
        <v>20</v>
      </c>
      <c r="P8" s="340">
        <v>55</v>
      </c>
      <c r="Q8" s="341"/>
      <c r="R8" s="342"/>
    </row>
    <row r="9" spans="1:19">
      <c r="A9" s="262">
        <v>2004512</v>
      </c>
      <c r="B9" s="11" t="s">
        <v>11</v>
      </c>
      <c r="C9" s="12" t="s">
        <v>51</v>
      </c>
      <c r="D9" s="84" t="s">
        <v>49</v>
      </c>
      <c r="E9" s="33"/>
      <c r="F9" s="12"/>
      <c r="G9" s="21"/>
      <c r="H9" s="337"/>
      <c r="I9" s="33"/>
      <c r="J9" s="12"/>
      <c r="K9" s="12"/>
      <c r="L9" s="21"/>
      <c r="M9" s="338"/>
      <c r="N9" s="339">
        <v>35</v>
      </c>
      <c r="O9" s="31"/>
      <c r="P9" s="340">
        <v>35</v>
      </c>
      <c r="Q9" s="341"/>
      <c r="R9" s="342"/>
    </row>
    <row r="10" spans="1:19">
      <c r="A10" s="36">
        <v>2009054</v>
      </c>
      <c r="B10" s="11" t="s">
        <v>11</v>
      </c>
      <c r="C10" s="12" t="s">
        <v>234</v>
      </c>
      <c r="D10" s="84" t="s">
        <v>49</v>
      </c>
      <c r="E10" s="33"/>
      <c r="F10" s="12"/>
      <c r="G10" s="21"/>
      <c r="H10" s="337"/>
      <c r="I10" s="33"/>
      <c r="J10" s="12"/>
      <c r="K10" s="12"/>
      <c r="L10" s="21"/>
      <c r="M10" s="338"/>
      <c r="N10" s="339"/>
      <c r="O10" s="60">
        <v>30</v>
      </c>
      <c r="P10" s="340">
        <v>30</v>
      </c>
      <c r="Q10" s="341"/>
      <c r="R10" s="342"/>
    </row>
    <row r="11" spans="1:19">
      <c r="A11" s="262">
        <v>2015446</v>
      </c>
      <c r="B11" s="11" t="s">
        <v>16</v>
      </c>
      <c r="C11" s="12" t="s">
        <v>235</v>
      </c>
      <c r="D11" s="84" t="s">
        <v>49</v>
      </c>
      <c r="E11" s="33"/>
      <c r="F11" s="12"/>
      <c r="G11" s="21"/>
      <c r="H11" s="337"/>
      <c r="I11" s="33"/>
      <c r="J11" s="12"/>
      <c r="K11" s="12"/>
      <c r="L11" s="21"/>
      <c r="M11" s="338"/>
      <c r="N11" s="339"/>
      <c r="O11" s="31">
        <v>1</v>
      </c>
      <c r="P11" s="340">
        <v>1</v>
      </c>
      <c r="Q11" s="341"/>
      <c r="R11" s="342"/>
    </row>
    <row r="12" spans="1:19">
      <c r="A12" s="262">
        <v>2017525</v>
      </c>
      <c r="B12" s="11" t="s">
        <v>16</v>
      </c>
      <c r="C12" s="12" t="s">
        <v>318</v>
      </c>
      <c r="D12" s="84" t="s">
        <v>49</v>
      </c>
      <c r="E12" s="33"/>
      <c r="F12" s="12"/>
      <c r="G12" s="21"/>
      <c r="H12" s="337"/>
      <c r="I12" s="33"/>
      <c r="J12" s="12"/>
      <c r="K12" s="12"/>
      <c r="L12" s="21"/>
      <c r="M12" s="338"/>
      <c r="N12" s="339"/>
      <c r="O12" s="31">
        <v>1</v>
      </c>
      <c r="P12" s="340">
        <v>1</v>
      </c>
      <c r="Q12" s="341"/>
      <c r="R12" s="342"/>
    </row>
    <row r="13" spans="1:19">
      <c r="A13" s="262">
        <v>2017512</v>
      </c>
      <c r="B13" s="11" t="s">
        <v>16</v>
      </c>
      <c r="C13" s="12" t="s">
        <v>319</v>
      </c>
      <c r="D13" s="84" t="s">
        <v>49</v>
      </c>
      <c r="E13" s="33"/>
      <c r="F13" s="12"/>
      <c r="G13" s="21"/>
      <c r="H13" s="337"/>
      <c r="I13" s="33"/>
      <c r="J13" s="12"/>
      <c r="K13" s="12"/>
      <c r="L13" s="21"/>
      <c r="M13" s="338"/>
      <c r="N13" s="339"/>
      <c r="O13" s="31">
        <v>1</v>
      </c>
      <c r="P13" s="340">
        <v>1</v>
      </c>
      <c r="Q13" s="341"/>
      <c r="R13" s="342"/>
    </row>
    <row r="14" spans="1:19">
      <c r="A14" s="262">
        <v>2007289</v>
      </c>
      <c r="B14" s="11" t="s">
        <v>16</v>
      </c>
      <c r="C14" s="12" t="s">
        <v>98</v>
      </c>
      <c r="D14" s="84" t="s">
        <v>49</v>
      </c>
      <c r="E14" s="33"/>
      <c r="F14" s="12"/>
      <c r="G14" s="21"/>
      <c r="H14" s="337"/>
      <c r="I14" s="33"/>
      <c r="J14" s="12"/>
      <c r="K14" s="12"/>
      <c r="L14" s="21"/>
      <c r="M14" s="338"/>
      <c r="N14" s="339">
        <v>55</v>
      </c>
      <c r="O14" s="31">
        <v>25</v>
      </c>
      <c r="P14" s="340">
        <v>80</v>
      </c>
      <c r="Q14" s="341"/>
      <c r="R14" s="342"/>
    </row>
    <row r="15" spans="1:19">
      <c r="A15" s="262">
        <v>2004664</v>
      </c>
      <c r="B15" s="11" t="s">
        <v>16</v>
      </c>
      <c r="C15" s="12" t="s">
        <v>167</v>
      </c>
      <c r="D15" s="336" t="s">
        <v>49</v>
      </c>
      <c r="E15" s="33"/>
      <c r="F15" s="12"/>
      <c r="G15" s="21"/>
      <c r="H15" s="337"/>
      <c r="I15" s="33"/>
      <c r="J15" s="12"/>
      <c r="K15" s="12"/>
      <c r="L15" s="21"/>
      <c r="M15" s="338"/>
      <c r="N15" s="339">
        <v>40</v>
      </c>
      <c r="O15" s="31">
        <v>15</v>
      </c>
      <c r="P15" s="340">
        <v>55</v>
      </c>
      <c r="Q15" s="341"/>
      <c r="R15" s="342"/>
      <c r="S15" s="371" t="s">
        <v>349</v>
      </c>
    </row>
    <row r="16" spans="1:19">
      <c r="A16" s="262">
        <v>2006879</v>
      </c>
      <c r="B16" s="11" t="s">
        <v>17</v>
      </c>
      <c r="C16" s="12" t="s">
        <v>241</v>
      </c>
      <c r="D16" s="46" t="s">
        <v>49</v>
      </c>
      <c r="E16" s="33"/>
      <c r="F16" s="12"/>
      <c r="G16" s="21"/>
      <c r="H16" s="337"/>
      <c r="I16" s="33"/>
      <c r="J16" s="12"/>
      <c r="K16" s="12"/>
      <c r="L16" s="21"/>
      <c r="M16" s="338"/>
      <c r="N16" s="339">
        <v>30</v>
      </c>
      <c r="O16" s="31">
        <v>1</v>
      </c>
      <c r="P16" s="340">
        <v>31</v>
      </c>
      <c r="Q16" s="341"/>
      <c r="R16" s="342"/>
    </row>
    <row r="17" spans="1:18">
      <c r="A17" s="262">
        <v>2013875</v>
      </c>
      <c r="B17" s="11" t="s">
        <v>17</v>
      </c>
      <c r="C17" s="12" t="s">
        <v>151</v>
      </c>
      <c r="D17" s="46" t="s">
        <v>49</v>
      </c>
      <c r="E17" s="33"/>
      <c r="F17" s="12"/>
      <c r="G17" s="21"/>
      <c r="H17" s="337"/>
      <c r="I17" s="33"/>
      <c r="J17" s="12"/>
      <c r="K17" s="12"/>
      <c r="L17" s="21"/>
      <c r="M17" s="338"/>
      <c r="N17" s="339">
        <v>15</v>
      </c>
      <c r="O17" s="31">
        <v>1</v>
      </c>
      <c r="P17" s="340">
        <v>16</v>
      </c>
      <c r="Q17" s="341"/>
      <c r="R17" s="342"/>
    </row>
    <row r="18" spans="1:18">
      <c r="A18" s="262">
        <v>2014926</v>
      </c>
      <c r="B18" s="11" t="s">
        <v>17</v>
      </c>
      <c r="C18" s="12" t="s">
        <v>150</v>
      </c>
      <c r="D18" s="46" t="s">
        <v>49</v>
      </c>
      <c r="E18" s="33"/>
      <c r="F18" s="12"/>
      <c r="G18" s="21"/>
      <c r="H18" s="337"/>
      <c r="I18" s="33"/>
      <c r="J18" s="12"/>
      <c r="K18" s="12"/>
      <c r="L18" s="21"/>
      <c r="M18" s="338"/>
      <c r="N18" s="339">
        <v>40</v>
      </c>
      <c r="O18" s="31">
        <v>1</v>
      </c>
      <c r="P18" s="340">
        <v>41</v>
      </c>
      <c r="Q18" s="341"/>
      <c r="R18" s="342"/>
    </row>
    <row r="19" spans="1:18">
      <c r="A19" s="262">
        <v>2011699</v>
      </c>
      <c r="B19" s="11" t="s">
        <v>17</v>
      </c>
      <c r="C19" s="12" t="s">
        <v>170</v>
      </c>
      <c r="D19" s="46" t="s">
        <v>49</v>
      </c>
      <c r="E19" s="33"/>
      <c r="F19" s="12"/>
      <c r="G19" s="21"/>
      <c r="H19" s="337"/>
      <c r="I19" s="33"/>
      <c r="J19" s="12"/>
      <c r="K19" s="12"/>
      <c r="L19" s="21"/>
      <c r="M19" s="338"/>
      <c r="N19" s="339">
        <v>20</v>
      </c>
      <c r="O19" s="31">
        <v>1</v>
      </c>
      <c r="P19" s="340">
        <v>21</v>
      </c>
      <c r="Q19" s="341"/>
      <c r="R19" s="342"/>
    </row>
    <row r="20" spans="1:18">
      <c r="A20" s="262">
        <v>2013053</v>
      </c>
      <c r="B20" s="11" t="s">
        <v>17</v>
      </c>
      <c r="C20" s="12" t="s">
        <v>169</v>
      </c>
      <c r="D20" s="46" t="s">
        <v>49</v>
      </c>
      <c r="E20" s="33"/>
      <c r="F20" s="12"/>
      <c r="G20" s="21"/>
      <c r="H20" s="337"/>
      <c r="I20" s="33"/>
      <c r="J20" s="12"/>
      <c r="K20" s="12"/>
      <c r="L20" s="21"/>
      <c r="M20" s="338"/>
      <c r="N20" s="339">
        <v>55</v>
      </c>
      <c r="O20" s="31">
        <v>35</v>
      </c>
      <c r="P20" s="340">
        <v>90</v>
      </c>
      <c r="Q20" s="341"/>
      <c r="R20" s="342"/>
    </row>
    <row r="21" spans="1:18">
      <c r="A21" s="343">
        <v>2012546</v>
      </c>
      <c r="B21" s="15" t="s">
        <v>18</v>
      </c>
      <c r="C21" s="16" t="s">
        <v>168</v>
      </c>
      <c r="D21" s="48" t="s">
        <v>49</v>
      </c>
      <c r="E21" s="57"/>
      <c r="F21" s="16"/>
      <c r="G21" s="50"/>
      <c r="H21" s="344"/>
      <c r="I21" s="57"/>
      <c r="J21" s="16"/>
      <c r="K21" s="16"/>
      <c r="L21" s="50"/>
      <c r="M21" s="345"/>
      <c r="N21" s="346">
        <v>45</v>
      </c>
      <c r="O21" s="34">
        <v>10</v>
      </c>
      <c r="P21" s="347">
        <v>55</v>
      </c>
      <c r="Q21" s="348"/>
      <c r="R21" s="349"/>
    </row>
    <row r="22" spans="1:18">
      <c r="A22" s="262">
        <v>2017473</v>
      </c>
      <c r="B22" s="11" t="s">
        <v>20</v>
      </c>
      <c r="C22" s="12" t="s">
        <v>323</v>
      </c>
      <c r="D22" s="46" t="s">
        <v>49</v>
      </c>
      <c r="E22" s="33"/>
      <c r="F22" s="12"/>
      <c r="G22" s="21"/>
      <c r="H22" s="337"/>
      <c r="I22" s="33"/>
      <c r="J22" s="12"/>
      <c r="K22" s="12"/>
      <c r="L22" s="21"/>
      <c r="M22" s="338"/>
      <c r="N22" s="339"/>
      <c r="O22" s="60">
        <v>2</v>
      </c>
      <c r="P22" s="340">
        <v>2</v>
      </c>
      <c r="Q22" s="341"/>
      <c r="R22" s="342"/>
    </row>
    <row r="23" spans="1:18">
      <c r="A23" s="262">
        <v>2017460</v>
      </c>
      <c r="B23" s="11" t="s">
        <v>20</v>
      </c>
      <c r="C23" s="12" t="s">
        <v>324</v>
      </c>
      <c r="D23" s="46" t="s">
        <v>49</v>
      </c>
      <c r="E23" s="33"/>
      <c r="F23" s="12"/>
      <c r="G23" s="21"/>
      <c r="H23" s="337"/>
      <c r="I23" s="33"/>
      <c r="J23" s="12"/>
      <c r="K23" s="12"/>
      <c r="L23" s="21"/>
      <c r="M23" s="338"/>
      <c r="N23" s="339"/>
      <c r="O23" s="60">
        <v>2</v>
      </c>
      <c r="P23" s="340">
        <v>2</v>
      </c>
      <c r="Q23" s="341"/>
      <c r="R23" s="342"/>
    </row>
    <row r="24" spans="1:18">
      <c r="A24" s="262">
        <v>2017758</v>
      </c>
      <c r="B24" s="11" t="s">
        <v>20</v>
      </c>
      <c r="C24" s="12" t="s">
        <v>339</v>
      </c>
      <c r="D24" s="46" t="s">
        <v>49</v>
      </c>
      <c r="E24" s="33"/>
      <c r="F24" s="12"/>
      <c r="G24" s="21"/>
      <c r="H24" s="337"/>
      <c r="I24" s="33"/>
      <c r="J24" s="12"/>
      <c r="K24" s="12"/>
      <c r="L24" s="21"/>
      <c r="M24" s="338"/>
      <c r="N24" s="339"/>
      <c r="O24" s="60">
        <v>2</v>
      </c>
      <c r="P24" s="340">
        <v>2</v>
      </c>
      <c r="Q24" s="341"/>
      <c r="R24" s="342"/>
    </row>
    <row r="25" spans="1:18">
      <c r="A25" s="262">
        <v>2017729</v>
      </c>
      <c r="B25" s="11" t="s">
        <v>20</v>
      </c>
      <c r="C25" s="12" t="s">
        <v>335</v>
      </c>
      <c r="D25" s="46" t="s">
        <v>49</v>
      </c>
      <c r="E25" s="33"/>
      <c r="F25" s="12"/>
      <c r="G25" s="21"/>
      <c r="H25" s="337"/>
      <c r="I25" s="33"/>
      <c r="J25" s="12"/>
      <c r="K25" s="12"/>
      <c r="L25" s="21"/>
      <c r="M25" s="338"/>
      <c r="N25" s="339"/>
      <c r="O25" s="60">
        <v>2</v>
      </c>
      <c r="P25" s="340">
        <v>2</v>
      </c>
      <c r="Q25" s="341"/>
      <c r="R25" s="342"/>
    </row>
    <row r="26" spans="1:18">
      <c r="A26" s="262">
        <v>2017444</v>
      </c>
      <c r="B26" s="11" t="s">
        <v>20</v>
      </c>
      <c r="C26" s="12" t="s">
        <v>326</v>
      </c>
      <c r="D26" s="46" t="s">
        <v>49</v>
      </c>
      <c r="E26" s="33"/>
      <c r="F26" s="12"/>
      <c r="G26" s="21"/>
      <c r="H26" s="337"/>
      <c r="I26" s="33"/>
      <c r="J26" s="12"/>
      <c r="K26" s="12"/>
      <c r="L26" s="21"/>
      <c r="M26" s="338"/>
      <c r="N26" s="339"/>
      <c r="O26" s="60">
        <v>2</v>
      </c>
      <c r="P26" s="340">
        <v>2</v>
      </c>
      <c r="Q26" s="341"/>
      <c r="R26" s="342"/>
    </row>
    <row r="27" spans="1:18">
      <c r="A27" s="262">
        <v>2017680</v>
      </c>
      <c r="B27" s="11" t="s">
        <v>20</v>
      </c>
      <c r="C27" s="12" t="s">
        <v>332</v>
      </c>
      <c r="D27" s="46" t="s">
        <v>49</v>
      </c>
      <c r="E27" s="33"/>
      <c r="F27" s="12"/>
      <c r="G27" s="21"/>
      <c r="H27" s="337"/>
      <c r="I27" s="33"/>
      <c r="J27" s="12"/>
      <c r="K27" s="12"/>
      <c r="L27" s="21"/>
      <c r="M27" s="338"/>
      <c r="N27" s="339"/>
      <c r="O27" s="60">
        <v>2</v>
      </c>
      <c r="P27" s="340">
        <v>2</v>
      </c>
      <c r="Q27" s="341"/>
      <c r="R27" s="342"/>
    </row>
    <row r="28" spans="1:18">
      <c r="A28" s="262">
        <v>2017693</v>
      </c>
      <c r="B28" s="11" t="s">
        <v>20</v>
      </c>
      <c r="C28" s="12" t="s">
        <v>331</v>
      </c>
      <c r="D28" s="46" t="s">
        <v>49</v>
      </c>
      <c r="E28" s="33"/>
      <c r="F28" s="12"/>
      <c r="G28" s="21"/>
      <c r="H28" s="337"/>
      <c r="I28" s="33"/>
      <c r="J28" s="12"/>
      <c r="K28" s="12"/>
      <c r="L28" s="21"/>
      <c r="M28" s="338"/>
      <c r="N28" s="339"/>
      <c r="O28" s="60">
        <v>2</v>
      </c>
      <c r="P28" s="340">
        <v>2</v>
      </c>
      <c r="Q28" s="341"/>
      <c r="R28" s="342"/>
    </row>
    <row r="29" spans="1:18">
      <c r="A29" s="262">
        <v>2017745</v>
      </c>
      <c r="B29" s="11" t="s">
        <v>19</v>
      </c>
      <c r="C29" s="12" t="s">
        <v>334</v>
      </c>
      <c r="D29" s="46" t="s">
        <v>49</v>
      </c>
      <c r="E29" s="33"/>
      <c r="F29" s="12"/>
      <c r="G29" s="21"/>
      <c r="H29" s="337"/>
      <c r="I29" s="33"/>
      <c r="J29" s="12"/>
      <c r="K29" s="12"/>
      <c r="L29" s="21"/>
      <c r="M29" s="338"/>
      <c r="N29" s="32"/>
      <c r="O29" s="91">
        <v>2</v>
      </c>
      <c r="P29" s="340">
        <v>2</v>
      </c>
      <c r="Q29" s="341"/>
      <c r="R29" s="342"/>
    </row>
    <row r="30" spans="1:18">
      <c r="A30" s="262">
        <v>2017457</v>
      </c>
      <c r="B30" s="11" t="s">
        <v>19</v>
      </c>
      <c r="C30" s="12" t="s">
        <v>325</v>
      </c>
      <c r="D30" s="46" t="s">
        <v>49</v>
      </c>
      <c r="E30" s="33"/>
      <c r="F30" s="12"/>
      <c r="G30" s="21"/>
      <c r="H30" s="337"/>
      <c r="I30" s="33"/>
      <c r="J30" s="12"/>
      <c r="K30" s="12"/>
      <c r="L30" s="21"/>
      <c r="M30" s="338"/>
      <c r="N30" s="32"/>
      <c r="O30" s="91">
        <v>2</v>
      </c>
      <c r="P30" s="340">
        <v>2</v>
      </c>
      <c r="Q30" s="341"/>
      <c r="R30" s="342"/>
    </row>
    <row r="31" spans="1:18" ht="13.8" thickBot="1">
      <c r="A31" s="301">
        <v>2017716</v>
      </c>
      <c r="B31" s="20" t="s">
        <v>27</v>
      </c>
      <c r="C31" s="19" t="s">
        <v>336</v>
      </c>
      <c r="D31" s="47" t="s">
        <v>49</v>
      </c>
      <c r="E31" s="39"/>
      <c r="F31" s="19"/>
      <c r="G31" s="38"/>
      <c r="H31" s="350"/>
      <c r="I31" s="39"/>
      <c r="J31" s="19"/>
      <c r="K31" s="19"/>
      <c r="L31" s="38"/>
      <c r="M31" s="351"/>
      <c r="N31" s="352"/>
      <c r="O31" s="61">
        <v>2</v>
      </c>
      <c r="P31" s="353">
        <v>2</v>
      </c>
      <c r="Q31" s="236"/>
      <c r="R31" s="354"/>
    </row>
    <row r="32" spans="1:18" ht="13.8" thickBot="1">
      <c r="A32" s="587" t="s">
        <v>358</v>
      </c>
      <c r="B32" s="588"/>
      <c r="C32" s="588"/>
      <c r="D32" s="589"/>
      <c r="E32" s="604"/>
      <c r="F32" s="605"/>
      <c r="G32" s="606"/>
      <c r="H32" s="355">
        <f>SUM(H8:H31)</f>
        <v>0</v>
      </c>
      <c r="I32" s="616"/>
      <c r="J32" s="617"/>
      <c r="K32" s="617"/>
      <c r="L32" s="618"/>
      <c r="M32" s="355">
        <f t="shared" ref="M32" si="0">SUM(M8:M31)</f>
        <v>0</v>
      </c>
      <c r="N32" s="616"/>
      <c r="O32" s="618"/>
      <c r="P32" s="355">
        <f>SUM(P8:P31)</f>
        <v>532</v>
      </c>
      <c r="Q32" s="355"/>
      <c r="R32" s="355">
        <f t="shared" ref="R32" si="1">SUM(R8:R31)</f>
        <v>0</v>
      </c>
    </row>
    <row r="33" spans="1:18" ht="13.8" thickBot="1">
      <c r="H33" s="2"/>
      <c r="M33" s="2"/>
      <c r="P33" s="2"/>
      <c r="R33" s="2"/>
    </row>
    <row r="34" spans="1:18" ht="13.8" thickBot="1">
      <c r="A34" s="601" t="s">
        <v>416</v>
      </c>
      <c r="B34" s="602"/>
      <c r="C34" s="602"/>
      <c r="D34" s="602"/>
      <c r="E34" s="602"/>
      <c r="F34" s="602"/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3"/>
    </row>
    <row r="35" spans="1:18">
      <c r="A35" s="262">
        <v>2011673</v>
      </c>
      <c r="B35" s="11" t="s">
        <v>10</v>
      </c>
      <c r="C35" s="12" t="s">
        <v>62</v>
      </c>
      <c r="D35" s="46" t="s">
        <v>45</v>
      </c>
      <c r="E35" s="33"/>
      <c r="F35" s="12"/>
      <c r="G35" s="21"/>
      <c r="H35" s="337"/>
      <c r="I35" s="33"/>
      <c r="J35" s="12"/>
      <c r="K35" s="12"/>
      <c r="L35" s="21"/>
      <c r="M35" s="338"/>
      <c r="N35" s="339">
        <v>50</v>
      </c>
      <c r="O35" s="31"/>
      <c r="P35" s="340">
        <v>50</v>
      </c>
      <c r="Q35" s="341"/>
      <c r="R35" s="342"/>
    </row>
    <row r="36" spans="1:18">
      <c r="A36" s="262">
        <v>2004936</v>
      </c>
      <c r="B36" s="11" t="s">
        <v>10</v>
      </c>
      <c r="C36" s="12" t="s">
        <v>96</v>
      </c>
      <c r="D36" s="46" t="s">
        <v>45</v>
      </c>
      <c r="E36" s="33"/>
      <c r="F36" s="12"/>
      <c r="G36" s="21"/>
      <c r="H36" s="337"/>
      <c r="I36" s="33"/>
      <c r="J36" s="12"/>
      <c r="K36" s="12"/>
      <c r="L36" s="21"/>
      <c r="M36" s="338"/>
      <c r="N36" s="339">
        <v>45</v>
      </c>
      <c r="O36" s="60">
        <v>35</v>
      </c>
      <c r="P36" s="340">
        <v>80</v>
      </c>
      <c r="Q36" s="341"/>
      <c r="R36" s="342"/>
    </row>
    <row r="37" spans="1:18">
      <c r="A37" s="262">
        <v>2000299</v>
      </c>
      <c r="B37" s="11" t="s">
        <v>10</v>
      </c>
      <c r="C37" s="12" t="s">
        <v>59</v>
      </c>
      <c r="D37" s="46" t="s">
        <v>45</v>
      </c>
      <c r="E37" s="33"/>
      <c r="F37" s="12"/>
      <c r="G37" s="21"/>
      <c r="H37" s="337"/>
      <c r="I37" s="33"/>
      <c r="J37" s="12"/>
      <c r="K37" s="12"/>
      <c r="L37" s="21"/>
      <c r="M37" s="338"/>
      <c r="N37" s="339">
        <v>55</v>
      </c>
      <c r="O37" s="31"/>
      <c r="P37" s="340">
        <v>55</v>
      </c>
      <c r="Q37" s="341"/>
      <c r="R37" s="342"/>
    </row>
    <row r="38" spans="1:18">
      <c r="A38" s="262">
        <v>2002491</v>
      </c>
      <c r="B38" s="11" t="s">
        <v>11</v>
      </c>
      <c r="C38" s="12" t="s">
        <v>99</v>
      </c>
      <c r="D38" s="46" t="s">
        <v>45</v>
      </c>
      <c r="E38" s="33"/>
      <c r="F38" s="12"/>
      <c r="G38" s="21"/>
      <c r="H38" s="337"/>
      <c r="I38" s="33"/>
      <c r="J38" s="12"/>
      <c r="K38" s="12"/>
      <c r="L38" s="21"/>
      <c r="M38" s="338"/>
      <c r="N38" s="339">
        <v>45</v>
      </c>
      <c r="O38" s="31"/>
      <c r="P38" s="340">
        <v>45</v>
      </c>
      <c r="Q38" s="341"/>
      <c r="R38" s="342"/>
    </row>
    <row r="39" spans="1:18">
      <c r="A39" s="262">
        <v>2002417</v>
      </c>
      <c r="B39" s="11" t="s">
        <v>11</v>
      </c>
      <c r="C39" s="12" t="s">
        <v>102</v>
      </c>
      <c r="D39" s="46" t="s">
        <v>45</v>
      </c>
      <c r="E39" s="33"/>
      <c r="F39" s="12"/>
      <c r="G39" s="21"/>
      <c r="H39" s="337"/>
      <c r="I39" s="33"/>
      <c r="J39" s="12"/>
      <c r="K39" s="12"/>
      <c r="L39" s="21"/>
      <c r="M39" s="338"/>
      <c r="N39" s="339">
        <v>55</v>
      </c>
      <c r="O39" s="31"/>
      <c r="P39" s="340">
        <v>55</v>
      </c>
      <c r="Q39" s="341"/>
      <c r="R39" s="342"/>
    </row>
    <row r="40" spans="1:18">
      <c r="A40" s="262">
        <v>2010195</v>
      </c>
      <c r="B40" s="11" t="s">
        <v>16</v>
      </c>
      <c r="C40" s="12" t="s">
        <v>149</v>
      </c>
      <c r="D40" s="46" t="s">
        <v>45</v>
      </c>
      <c r="E40" s="33"/>
      <c r="F40" s="12"/>
      <c r="G40" s="21"/>
      <c r="H40" s="337"/>
      <c r="I40" s="33"/>
      <c r="J40" s="12"/>
      <c r="K40" s="12"/>
      <c r="L40" s="21"/>
      <c r="M40" s="338"/>
      <c r="N40" s="339">
        <v>45</v>
      </c>
      <c r="O40" s="31">
        <v>30</v>
      </c>
      <c r="P40" s="340">
        <v>75</v>
      </c>
      <c r="Q40" s="341"/>
      <c r="R40" s="342"/>
    </row>
    <row r="41" spans="1:18">
      <c r="A41" s="262">
        <v>2009135</v>
      </c>
      <c r="B41" s="11" t="s">
        <v>17</v>
      </c>
      <c r="C41" s="12" t="s">
        <v>277</v>
      </c>
      <c r="D41" s="46" t="s">
        <v>45</v>
      </c>
      <c r="E41" s="33"/>
      <c r="F41" s="12"/>
      <c r="G41" s="21"/>
      <c r="H41" s="337"/>
      <c r="I41" s="33"/>
      <c r="J41" s="12"/>
      <c r="K41" s="12"/>
      <c r="L41" s="21"/>
      <c r="M41" s="338"/>
      <c r="N41" s="339">
        <v>35</v>
      </c>
      <c r="O41" s="31">
        <v>20</v>
      </c>
      <c r="P41" s="340">
        <v>55</v>
      </c>
      <c r="Q41" s="341"/>
      <c r="R41" s="342"/>
    </row>
    <row r="42" spans="1:18">
      <c r="A42" s="262">
        <v>2010205</v>
      </c>
      <c r="B42" s="11" t="s">
        <v>17</v>
      </c>
      <c r="C42" s="12" t="s">
        <v>148</v>
      </c>
      <c r="D42" s="46" t="s">
        <v>45</v>
      </c>
      <c r="E42" s="33"/>
      <c r="F42" s="12"/>
      <c r="G42" s="21"/>
      <c r="H42" s="337"/>
      <c r="I42" s="33"/>
      <c r="J42" s="12"/>
      <c r="K42" s="12"/>
      <c r="L42" s="21"/>
      <c r="M42" s="338"/>
      <c r="N42" s="339">
        <v>45</v>
      </c>
      <c r="O42" s="31">
        <v>25</v>
      </c>
      <c r="P42" s="340">
        <v>70</v>
      </c>
      <c r="Q42" s="341"/>
      <c r="R42" s="342"/>
    </row>
    <row r="43" spans="1:18">
      <c r="A43" s="343">
        <v>2010807</v>
      </c>
      <c r="B43" s="15" t="s">
        <v>18</v>
      </c>
      <c r="C43" s="16" t="s">
        <v>243</v>
      </c>
      <c r="D43" s="48" t="s">
        <v>45</v>
      </c>
      <c r="E43" s="57"/>
      <c r="F43" s="16"/>
      <c r="G43" s="50"/>
      <c r="H43" s="344"/>
      <c r="I43" s="57"/>
      <c r="J43" s="16"/>
      <c r="K43" s="16"/>
      <c r="L43" s="50"/>
      <c r="M43" s="345"/>
      <c r="N43" s="346"/>
      <c r="O43" s="34">
        <v>1</v>
      </c>
      <c r="P43" s="347">
        <v>1</v>
      </c>
      <c r="Q43" s="348"/>
      <c r="R43" s="349"/>
    </row>
    <row r="44" spans="1:18">
      <c r="A44" s="262">
        <v>2003908</v>
      </c>
      <c r="B44" s="11" t="s">
        <v>24</v>
      </c>
      <c r="C44" s="12" t="s">
        <v>100</v>
      </c>
      <c r="D44" s="46" t="s">
        <v>45</v>
      </c>
      <c r="E44" s="33"/>
      <c r="F44" s="12"/>
      <c r="G44" s="21"/>
      <c r="H44" s="337"/>
      <c r="I44" s="33"/>
      <c r="J44" s="12"/>
      <c r="K44" s="12"/>
      <c r="L44" s="21"/>
      <c r="M44" s="338"/>
      <c r="N44" s="339">
        <v>55</v>
      </c>
      <c r="O44" s="31">
        <v>15</v>
      </c>
      <c r="P44" s="340">
        <v>70</v>
      </c>
      <c r="Q44" s="341"/>
      <c r="R44" s="342"/>
    </row>
    <row r="45" spans="1:18">
      <c r="A45" s="262">
        <v>2008534</v>
      </c>
      <c r="B45" s="11" t="s">
        <v>26</v>
      </c>
      <c r="C45" s="12" t="s">
        <v>95</v>
      </c>
      <c r="D45" s="46" t="s">
        <v>45</v>
      </c>
      <c r="E45" s="33"/>
      <c r="F45" s="12"/>
      <c r="G45" s="21"/>
      <c r="H45" s="337"/>
      <c r="I45" s="33"/>
      <c r="J45" s="12"/>
      <c r="K45" s="12"/>
      <c r="L45" s="21"/>
      <c r="M45" s="338"/>
      <c r="N45" s="339">
        <v>50</v>
      </c>
      <c r="O45" s="31">
        <v>35</v>
      </c>
      <c r="P45" s="340">
        <v>85</v>
      </c>
      <c r="Q45" s="341"/>
      <c r="R45" s="342"/>
    </row>
    <row r="46" spans="1:18" ht="13.8" thickBot="1">
      <c r="A46" s="301">
        <v>2017509</v>
      </c>
      <c r="B46" s="20" t="s">
        <v>321</v>
      </c>
      <c r="C46" s="19" t="s">
        <v>320</v>
      </c>
      <c r="D46" s="47" t="s">
        <v>45</v>
      </c>
      <c r="E46" s="39"/>
      <c r="F46" s="19"/>
      <c r="G46" s="38"/>
      <c r="H46" s="350"/>
      <c r="I46" s="39"/>
      <c r="J46" s="19"/>
      <c r="K46" s="19"/>
      <c r="L46" s="38"/>
      <c r="M46" s="351"/>
      <c r="N46" s="356"/>
      <c r="O46" s="61">
        <v>2</v>
      </c>
      <c r="P46" s="353">
        <v>2</v>
      </c>
      <c r="Q46" s="236"/>
      <c r="R46" s="354"/>
    </row>
    <row r="47" spans="1:18" ht="13.8" thickBot="1">
      <c r="A47" s="587" t="s">
        <v>358</v>
      </c>
      <c r="B47" s="588"/>
      <c r="C47" s="588"/>
      <c r="D47" s="589"/>
      <c r="E47" s="604"/>
      <c r="F47" s="605"/>
      <c r="G47" s="606"/>
      <c r="H47" s="334">
        <f>SUM(H43:H46)</f>
        <v>0</v>
      </c>
      <c r="I47" s="607"/>
      <c r="J47" s="608"/>
      <c r="K47" s="608"/>
      <c r="L47" s="609"/>
      <c r="M47" s="334">
        <f>SUM(M43:M46)</f>
        <v>0</v>
      </c>
      <c r="N47" s="607"/>
      <c r="O47" s="609"/>
      <c r="P47" s="355">
        <f>SUM(P35:P46)</f>
        <v>643</v>
      </c>
      <c r="Q47" s="334"/>
      <c r="R47" s="334">
        <f>SUM(R43:R46)</f>
        <v>0</v>
      </c>
    </row>
    <row r="48" spans="1:18" ht="13.8" thickBot="1">
      <c r="H48" s="2"/>
      <c r="M48" s="2"/>
      <c r="P48" s="2"/>
      <c r="R48" s="2"/>
    </row>
    <row r="49" spans="1:19" ht="13.8" thickBot="1">
      <c r="A49" s="601" t="s">
        <v>417</v>
      </c>
      <c r="B49" s="602"/>
      <c r="C49" s="602"/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602"/>
      <c r="P49" s="602"/>
      <c r="Q49" s="602"/>
      <c r="R49" s="603"/>
    </row>
    <row r="50" spans="1:19">
      <c r="A50" s="51">
        <v>2002909</v>
      </c>
      <c r="B50" s="74" t="s">
        <v>9</v>
      </c>
      <c r="C50" s="45" t="s">
        <v>65</v>
      </c>
      <c r="D50" s="357" t="s">
        <v>23</v>
      </c>
      <c r="E50" s="58"/>
      <c r="F50" s="45">
        <v>5</v>
      </c>
      <c r="G50" s="52">
        <v>50</v>
      </c>
      <c r="H50" s="358">
        <v>55</v>
      </c>
      <c r="I50" s="58"/>
      <c r="J50" s="45"/>
      <c r="K50" s="45"/>
      <c r="L50" s="52"/>
      <c r="M50" s="359"/>
      <c r="N50" s="58"/>
      <c r="O50" s="52"/>
      <c r="P50" s="360"/>
      <c r="Q50" s="361"/>
      <c r="R50" s="362"/>
      <c r="S50" s="371" t="s">
        <v>351</v>
      </c>
    </row>
    <row r="51" spans="1:19">
      <c r="A51" s="36">
        <v>2008372</v>
      </c>
      <c r="B51" s="64" t="s">
        <v>9</v>
      </c>
      <c r="C51" s="12" t="s">
        <v>63</v>
      </c>
      <c r="D51" s="336" t="s">
        <v>23</v>
      </c>
      <c r="E51" s="33"/>
      <c r="F51" s="12">
        <v>20</v>
      </c>
      <c r="G51" s="21">
        <v>40</v>
      </c>
      <c r="H51" s="363">
        <v>60</v>
      </c>
      <c r="I51" s="33"/>
      <c r="J51" s="12"/>
      <c r="K51" s="12"/>
      <c r="L51" s="21"/>
      <c r="M51" s="338"/>
      <c r="N51" s="33"/>
      <c r="O51" s="21"/>
      <c r="P51" s="364"/>
      <c r="Q51" s="341"/>
      <c r="R51" s="342"/>
      <c r="S51" s="371" t="s">
        <v>351</v>
      </c>
    </row>
    <row r="52" spans="1:19" ht="13.8" thickBot="1">
      <c r="A52" s="301">
        <v>2000888</v>
      </c>
      <c r="B52" s="20" t="s">
        <v>47</v>
      </c>
      <c r="C52" s="19" t="s">
        <v>50</v>
      </c>
      <c r="D52" s="47" t="s">
        <v>23</v>
      </c>
      <c r="E52" s="39"/>
      <c r="F52" s="19"/>
      <c r="G52" s="38"/>
      <c r="H52" s="350"/>
      <c r="I52" s="356"/>
      <c r="J52" s="20"/>
      <c r="K52" s="20"/>
      <c r="L52" s="61">
        <v>55</v>
      </c>
      <c r="M52" s="365">
        <v>55</v>
      </c>
      <c r="N52" s="39"/>
      <c r="O52" s="38"/>
      <c r="P52" s="366"/>
      <c r="Q52" s="236">
        <v>15</v>
      </c>
      <c r="R52" s="354">
        <v>15</v>
      </c>
    </row>
    <row r="53" spans="1:19" ht="13.8" thickBot="1">
      <c r="A53" s="610" t="s">
        <v>357</v>
      </c>
      <c r="B53" s="611"/>
      <c r="C53" s="611"/>
      <c r="D53" s="612"/>
      <c r="E53" s="613"/>
      <c r="F53" s="614"/>
      <c r="G53" s="615"/>
      <c r="H53" s="367">
        <f>SUM(H50:H52)</f>
        <v>115</v>
      </c>
      <c r="I53" s="613"/>
      <c r="J53" s="614"/>
      <c r="K53" s="614"/>
      <c r="L53" s="615"/>
      <c r="M53" s="367">
        <f>SUM(M50:M52)</f>
        <v>55</v>
      </c>
      <c r="N53" s="613"/>
      <c r="O53" s="615"/>
      <c r="P53" s="368">
        <f>SUM(P50:P52)</f>
        <v>0</v>
      </c>
      <c r="Q53" s="369"/>
      <c r="R53" s="368">
        <f>SUM(R50:R52)</f>
        <v>15</v>
      </c>
    </row>
    <row r="54" spans="1:19">
      <c r="A54" s="51">
        <v>2011754</v>
      </c>
      <c r="B54" s="44" t="s">
        <v>10</v>
      </c>
      <c r="C54" s="45" t="s">
        <v>64</v>
      </c>
      <c r="D54" s="357" t="s">
        <v>23</v>
      </c>
      <c r="E54" s="370">
        <v>30</v>
      </c>
      <c r="F54" s="45">
        <v>45</v>
      </c>
      <c r="G54" s="52"/>
      <c r="H54" s="358">
        <v>75</v>
      </c>
      <c r="I54" s="58"/>
      <c r="J54" s="45"/>
      <c r="K54" s="45"/>
      <c r="L54" s="52"/>
      <c r="M54" s="359"/>
      <c r="N54" s="58"/>
      <c r="O54" s="52"/>
      <c r="P54" s="360"/>
      <c r="Q54" s="361"/>
      <c r="R54" s="362"/>
      <c r="S54" s="371" t="s">
        <v>345</v>
      </c>
    </row>
    <row r="55" spans="1:19">
      <c r="A55" s="36">
        <v>2008055</v>
      </c>
      <c r="B55" s="11" t="s">
        <v>10</v>
      </c>
      <c r="C55" s="12" t="s">
        <v>54</v>
      </c>
      <c r="D55" s="336" t="s">
        <v>23</v>
      </c>
      <c r="E55" s="33"/>
      <c r="F55" s="12">
        <v>55</v>
      </c>
      <c r="G55" s="21">
        <v>55</v>
      </c>
      <c r="H55" s="363">
        <v>110</v>
      </c>
      <c r="I55" s="33"/>
      <c r="J55" s="12"/>
      <c r="K55" s="12"/>
      <c r="L55" s="21"/>
      <c r="M55" s="338"/>
      <c r="N55" s="33"/>
      <c r="O55" s="21"/>
      <c r="P55" s="364"/>
      <c r="Q55" s="341"/>
      <c r="R55" s="342"/>
      <c r="S55" s="371" t="s">
        <v>345</v>
      </c>
    </row>
    <row r="56" spans="1:19">
      <c r="A56" s="36">
        <v>2000642</v>
      </c>
      <c r="B56" s="11" t="s">
        <v>10</v>
      </c>
      <c r="C56" s="12" t="s">
        <v>83</v>
      </c>
      <c r="D56" s="46" t="s">
        <v>23</v>
      </c>
      <c r="E56" s="65">
        <v>15</v>
      </c>
      <c r="F56" s="12"/>
      <c r="G56" s="21">
        <v>5</v>
      </c>
      <c r="H56" s="363">
        <v>20</v>
      </c>
      <c r="I56" s="32"/>
      <c r="J56" s="11">
        <v>15</v>
      </c>
      <c r="K56" s="11">
        <v>40</v>
      </c>
      <c r="L56" s="31">
        <v>40</v>
      </c>
      <c r="M56" s="372">
        <v>95</v>
      </c>
      <c r="N56" s="33"/>
      <c r="O56" s="21"/>
      <c r="P56" s="364"/>
      <c r="Q56" s="373">
        <v>15</v>
      </c>
      <c r="R56" s="374">
        <v>15</v>
      </c>
    </row>
    <row r="57" spans="1:19">
      <c r="A57" s="36">
        <v>2013794</v>
      </c>
      <c r="B57" s="11" t="s">
        <v>10</v>
      </c>
      <c r="C57" s="12" t="s">
        <v>93</v>
      </c>
      <c r="D57" s="46" t="s">
        <v>23</v>
      </c>
      <c r="E57" s="65">
        <v>1</v>
      </c>
      <c r="F57" s="12">
        <v>1</v>
      </c>
      <c r="G57" s="21"/>
      <c r="H57" s="363">
        <v>2</v>
      </c>
      <c r="I57" s="32"/>
      <c r="J57" s="59">
        <v>0.33</v>
      </c>
      <c r="K57" s="59"/>
      <c r="L57" s="60"/>
      <c r="M57" s="375">
        <v>0.33</v>
      </c>
      <c r="N57" s="33"/>
      <c r="O57" s="21"/>
      <c r="P57" s="364"/>
      <c r="Q57" s="373">
        <v>1</v>
      </c>
      <c r="R57" s="374">
        <v>1</v>
      </c>
    </row>
    <row r="58" spans="1:19">
      <c r="A58" s="36">
        <v>2008181</v>
      </c>
      <c r="B58" s="11" t="s">
        <v>10</v>
      </c>
      <c r="C58" s="12" t="s">
        <v>181</v>
      </c>
      <c r="D58" s="46" t="s">
        <v>23</v>
      </c>
      <c r="E58" s="65">
        <v>1</v>
      </c>
      <c r="F58" s="12">
        <v>1</v>
      </c>
      <c r="G58" s="21"/>
      <c r="H58" s="363">
        <v>2</v>
      </c>
      <c r="I58" s="32"/>
      <c r="J58" s="59">
        <v>0.33</v>
      </c>
      <c r="K58" s="59"/>
      <c r="L58" s="60"/>
      <c r="M58" s="375">
        <v>0.33</v>
      </c>
      <c r="N58" s="33"/>
      <c r="O58" s="21"/>
      <c r="P58" s="364"/>
      <c r="Q58" s="341"/>
      <c r="R58" s="342"/>
    </row>
    <row r="59" spans="1:19">
      <c r="A59" s="36">
        <v>2013134</v>
      </c>
      <c r="B59" s="11" t="s">
        <v>10</v>
      </c>
      <c r="C59" s="12" t="s">
        <v>81</v>
      </c>
      <c r="D59" s="46" t="s">
        <v>23</v>
      </c>
      <c r="E59" s="79">
        <v>40</v>
      </c>
      <c r="F59" s="12">
        <v>40</v>
      </c>
      <c r="G59" s="21">
        <v>40</v>
      </c>
      <c r="H59" s="363">
        <v>120</v>
      </c>
      <c r="I59" s="33"/>
      <c r="J59" s="12"/>
      <c r="K59" s="12"/>
      <c r="L59" s="21"/>
      <c r="M59" s="338"/>
      <c r="N59" s="33"/>
      <c r="O59" s="21"/>
      <c r="P59" s="364"/>
      <c r="Q59" s="373">
        <v>25</v>
      </c>
      <c r="R59" s="374">
        <v>25</v>
      </c>
    </row>
    <row r="60" spans="1:19">
      <c r="A60" s="262">
        <v>2014890</v>
      </c>
      <c r="B60" s="11" t="s">
        <v>10</v>
      </c>
      <c r="C60" s="12" t="s">
        <v>110</v>
      </c>
      <c r="D60" s="46" t="s">
        <v>23</v>
      </c>
      <c r="E60" s="33"/>
      <c r="F60" s="12"/>
      <c r="G60" s="21"/>
      <c r="H60" s="337"/>
      <c r="I60" s="32"/>
      <c r="J60" s="59"/>
      <c r="K60" s="11">
        <v>15</v>
      </c>
      <c r="L60" s="31">
        <v>20</v>
      </c>
      <c r="M60" s="372">
        <v>35</v>
      </c>
      <c r="N60" s="33"/>
      <c r="O60" s="21"/>
      <c r="P60" s="364"/>
      <c r="Q60" s="341"/>
      <c r="R60" s="342"/>
    </row>
    <row r="61" spans="1:19">
      <c r="A61" s="36">
        <v>2008152</v>
      </c>
      <c r="B61" s="11" t="s">
        <v>10</v>
      </c>
      <c r="C61" s="12" t="s">
        <v>55</v>
      </c>
      <c r="D61" s="46" t="s">
        <v>23</v>
      </c>
      <c r="E61" s="65">
        <v>35</v>
      </c>
      <c r="F61" s="12">
        <v>30</v>
      </c>
      <c r="G61" s="21">
        <v>30</v>
      </c>
      <c r="H61" s="363">
        <v>95</v>
      </c>
      <c r="I61" s="32"/>
      <c r="J61" s="59"/>
      <c r="K61" s="11">
        <v>45</v>
      </c>
      <c r="L61" s="31">
        <v>55</v>
      </c>
      <c r="M61" s="372">
        <v>100</v>
      </c>
      <c r="N61" s="33"/>
      <c r="O61" s="21"/>
      <c r="P61" s="364"/>
      <c r="Q61" s="373">
        <v>40</v>
      </c>
      <c r="R61" s="374">
        <v>40</v>
      </c>
    </row>
    <row r="62" spans="1:19">
      <c r="A62" s="36">
        <v>2002129</v>
      </c>
      <c r="B62" s="11" t="s">
        <v>10</v>
      </c>
      <c r="C62" s="12" t="s">
        <v>86</v>
      </c>
      <c r="D62" s="46" t="s">
        <v>23</v>
      </c>
      <c r="E62" s="65">
        <v>1</v>
      </c>
      <c r="F62" s="12">
        <v>3</v>
      </c>
      <c r="G62" s="21">
        <v>15</v>
      </c>
      <c r="H62" s="363">
        <v>19</v>
      </c>
      <c r="I62" s="33"/>
      <c r="J62" s="12"/>
      <c r="K62" s="12"/>
      <c r="L62" s="21"/>
      <c r="M62" s="338"/>
      <c r="N62" s="33"/>
      <c r="O62" s="21"/>
      <c r="P62" s="364"/>
      <c r="Q62" s="373">
        <v>3</v>
      </c>
      <c r="R62" s="374">
        <v>3</v>
      </c>
    </row>
    <row r="63" spans="1:19">
      <c r="A63" s="262">
        <v>2009070</v>
      </c>
      <c r="B63" s="11" t="s">
        <v>11</v>
      </c>
      <c r="C63" s="12" t="s">
        <v>108</v>
      </c>
      <c r="D63" s="46" t="s">
        <v>23</v>
      </c>
      <c r="E63" s="33"/>
      <c r="F63" s="12"/>
      <c r="G63" s="21"/>
      <c r="H63" s="337"/>
      <c r="I63" s="32"/>
      <c r="J63" s="59"/>
      <c r="K63" s="59"/>
      <c r="L63" s="31">
        <v>1</v>
      </c>
      <c r="M63" s="372">
        <v>1</v>
      </c>
      <c r="N63" s="33"/>
      <c r="O63" s="21"/>
      <c r="P63" s="364"/>
      <c r="Q63" s="341"/>
      <c r="R63" s="342"/>
    </row>
    <row r="64" spans="1:19">
      <c r="A64" s="36">
        <v>2013503</v>
      </c>
      <c r="B64" s="11" t="s">
        <v>11</v>
      </c>
      <c r="C64" s="12" t="s">
        <v>175</v>
      </c>
      <c r="D64" s="46" t="s">
        <v>23</v>
      </c>
      <c r="E64" s="33">
        <v>1</v>
      </c>
      <c r="F64" s="12">
        <v>1</v>
      </c>
      <c r="G64" s="21">
        <v>1</v>
      </c>
      <c r="H64" s="363">
        <v>3</v>
      </c>
      <c r="I64" s="33"/>
      <c r="J64" s="12"/>
      <c r="K64" s="12"/>
      <c r="L64" s="21"/>
      <c r="M64" s="338"/>
      <c r="N64" s="33"/>
      <c r="O64" s="21"/>
      <c r="P64" s="364"/>
      <c r="Q64" s="341"/>
      <c r="R64" s="342"/>
    </row>
    <row r="65" spans="1:18">
      <c r="A65" s="36">
        <v>2010153</v>
      </c>
      <c r="B65" s="11" t="s">
        <v>11</v>
      </c>
      <c r="C65" s="12" t="s">
        <v>176</v>
      </c>
      <c r="D65" s="46" t="s">
        <v>23</v>
      </c>
      <c r="E65" s="33">
        <v>35</v>
      </c>
      <c r="F65" s="12">
        <v>55</v>
      </c>
      <c r="G65" s="21">
        <v>45</v>
      </c>
      <c r="H65" s="363">
        <v>135</v>
      </c>
      <c r="I65" s="33"/>
      <c r="J65" s="12"/>
      <c r="K65" s="12"/>
      <c r="L65" s="21"/>
      <c r="M65" s="338"/>
      <c r="N65" s="33"/>
      <c r="O65" s="21"/>
      <c r="P65" s="364"/>
      <c r="Q65" s="373">
        <v>1</v>
      </c>
      <c r="R65" s="374">
        <v>1</v>
      </c>
    </row>
    <row r="66" spans="1:18">
      <c r="A66" s="36">
        <v>2013147</v>
      </c>
      <c r="B66" s="11" t="s">
        <v>11</v>
      </c>
      <c r="C66" s="12" t="s">
        <v>178</v>
      </c>
      <c r="D66" s="46" t="s">
        <v>23</v>
      </c>
      <c r="E66" s="33">
        <v>5</v>
      </c>
      <c r="F66" s="12">
        <v>40</v>
      </c>
      <c r="G66" s="21">
        <v>50</v>
      </c>
      <c r="H66" s="363">
        <v>95</v>
      </c>
      <c r="I66" s="33"/>
      <c r="J66" s="12"/>
      <c r="K66" s="12"/>
      <c r="L66" s="21"/>
      <c r="M66" s="338"/>
      <c r="N66" s="33"/>
      <c r="O66" s="21"/>
      <c r="P66" s="364"/>
      <c r="Q66" s="341"/>
      <c r="R66" s="342"/>
    </row>
    <row r="67" spans="1:18">
      <c r="A67" s="36">
        <v>2013862</v>
      </c>
      <c r="B67" s="11" t="s">
        <v>11</v>
      </c>
      <c r="C67" s="12" t="s">
        <v>179</v>
      </c>
      <c r="D67" s="46" t="s">
        <v>23</v>
      </c>
      <c r="E67" s="33">
        <v>40</v>
      </c>
      <c r="F67" s="12">
        <v>20</v>
      </c>
      <c r="G67" s="21">
        <v>1</v>
      </c>
      <c r="H67" s="363">
        <v>61</v>
      </c>
      <c r="I67" s="32"/>
      <c r="J67" s="11">
        <v>10</v>
      </c>
      <c r="K67" s="11"/>
      <c r="L67" s="31"/>
      <c r="M67" s="372">
        <v>10</v>
      </c>
      <c r="N67" s="33"/>
      <c r="O67" s="21"/>
      <c r="P67" s="364"/>
      <c r="Q67" s="373">
        <v>25</v>
      </c>
      <c r="R67" s="374">
        <v>25</v>
      </c>
    </row>
    <row r="68" spans="1:18">
      <c r="A68" s="36">
        <v>2016393</v>
      </c>
      <c r="B68" s="11" t="s">
        <v>11</v>
      </c>
      <c r="C68" s="12" t="s">
        <v>174</v>
      </c>
      <c r="D68" s="46" t="s">
        <v>23</v>
      </c>
      <c r="E68" s="33">
        <v>1</v>
      </c>
      <c r="F68" s="62"/>
      <c r="G68" s="40"/>
      <c r="H68" s="363">
        <v>1</v>
      </c>
      <c r="I68" s="32"/>
      <c r="J68" s="59">
        <v>0.33</v>
      </c>
      <c r="K68" s="59"/>
      <c r="L68" s="60"/>
      <c r="M68" s="375">
        <v>0.33</v>
      </c>
      <c r="N68" s="33"/>
      <c r="O68" s="21"/>
      <c r="P68" s="364"/>
      <c r="Q68" s="341"/>
      <c r="R68" s="342"/>
    </row>
    <row r="69" spans="1:18">
      <c r="A69" s="36">
        <v>2016872</v>
      </c>
      <c r="B69" s="11" t="s">
        <v>11</v>
      </c>
      <c r="C69" s="12" t="s">
        <v>259</v>
      </c>
      <c r="D69" s="46" t="s">
        <v>23</v>
      </c>
      <c r="E69" s="33">
        <v>1</v>
      </c>
      <c r="F69" s="62"/>
      <c r="G69" s="40"/>
      <c r="H69" s="363">
        <v>1</v>
      </c>
      <c r="I69" s="32"/>
      <c r="J69" s="59">
        <v>0.33</v>
      </c>
      <c r="K69" s="59"/>
      <c r="L69" s="31">
        <v>1</v>
      </c>
      <c r="M69" s="375">
        <v>1.33</v>
      </c>
      <c r="N69" s="33"/>
      <c r="O69" s="21"/>
      <c r="P69" s="364"/>
      <c r="Q69" s="341"/>
      <c r="R69" s="342"/>
    </row>
    <row r="70" spans="1:18">
      <c r="A70" s="36">
        <v>2015132</v>
      </c>
      <c r="B70" s="11" t="s">
        <v>11</v>
      </c>
      <c r="C70" s="12" t="s">
        <v>180</v>
      </c>
      <c r="D70" s="46" t="s">
        <v>23</v>
      </c>
      <c r="E70" s="33">
        <v>1</v>
      </c>
      <c r="F70" s="12">
        <v>1</v>
      </c>
      <c r="G70" s="21">
        <v>3</v>
      </c>
      <c r="H70" s="363">
        <v>5</v>
      </c>
      <c r="I70" s="32"/>
      <c r="J70" s="11">
        <v>10</v>
      </c>
      <c r="K70" s="11"/>
      <c r="L70" s="31">
        <v>25</v>
      </c>
      <c r="M70" s="372">
        <v>35</v>
      </c>
      <c r="N70" s="33"/>
      <c r="O70" s="21"/>
      <c r="P70" s="364"/>
      <c r="Q70" s="373">
        <v>20</v>
      </c>
      <c r="R70" s="374">
        <v>20</v>
      </c>
    </row>
    <row r="71" spans="1:18">
      <c r="A71" s="36">
        <v>2008165</v>
      </c>
      <c r="B71" s="11" t="s">
        <v>11</v>
      </c>
      <c r="C71" s="12" t="s">
        <v>173</v>
      </c>
      <c r="D71" s="46" t="s">
        <v>23</v>
      </c>
      <c r="E71" s="33">
        <v>45</v>
      </c>
      <c r="F71" s="12"/>
      <c r="G71" s="21">
        <v>55</v>
      </c>
      <c r="H71" s="363">
        <v>100</v>
      </c>
      <c r="I71" s="32"/>
      <c r="J71" s="11">
        <v>15</v>
      </c>
      <c r="K71" s="11"/>
      <c r="L71" s="31">
        <v>55</v>
      </c>
      <c r="M71" s="372">
        <v>70</v>
      </c>
      <c r="N71" s="33"/>
      <c r="O71" s="21"/>
      <c r="P71" s="364"/>
      <c r="Q71" s="373">
        <v>45</v>
      </c>
      <c r="R71" s="374">
        <v>45</v>
      </c>
    </row>
    <row r="72" spans="1:18">
      <c r="A72" s="36">
        <v>2016283</v>
      </c>
      <c r="B72" s="11" t="s">
        <v>11</v>
      </c>
      <c r="C72" s="12" t="s">
        <v>177</v>
      </c>
      <c r="D72" s="46" t="s">
        <v>23</v>
      </c>
      <c r="E72" s="33">
        <v>1</v>
      </c>
      <c r="F72" s="12">
        <v>25</v>
      </c>
      <c r="G72" s="21">
        <v>30</v>
      </c>
      <c r="H72" s="363">
        <v>56</v>
      </c>
      <c r="I72" s="33"/>
      <c r="J72" s="12"/>
      <c r="K72" s="12"/>
      <c r="L72" s="21"/>
      <c r="M72" s="338"/>
      <c r="N72" s="33"/>
      <c r="O72" s="21"/>
      <c r="P72" s="364"/>
      <c r="Q72" s="341"/>
      <c r="R72" s="342"/>
    </row>
    <row r="73" spans="1:18">
      <c r="A73" s="262">
        <v>2017305</v>
      </c>
      <c r="B73" s="11" t="s">
        <v>16</v>
      </c>
      <c r="C73" s="12" t="s">
        <v>299</v>
      </c>
      <c r="D73" s="46" t="s">
        <v>23</v>
      </c>
      <c r="E73" s="33"/>
      <c r="F73" s="12"/>
      <c r="G73" s="21"/>
      <c r="H73" s="337"/>
      <c r="I73" s="32"/>
      <c r="J73" s="59">
        <v>0.33</v>
      </c>
      <c r="K73" s="59"/>
      <c r="L73" s="60"/>
      <c r="M73" s="375">
        <v>0.33</v>
      </c>
      <c r="N73" s="33"/>
      <c r="O73" s="21"/>
      <c r="P73" s="364"/>
      <c r="Q73" s="341"/>
      <c r="R73" s="342"/>
    </row>
    <row r="74" spans="1:18">
      <c r="A74" s="36">
        <v>2017321</v>
      </c>
      <c r="B74" s="11" t="s">
        <v>16</v>
      </c>
      <c r="C74" s="12" t="s">
        <v>297</v>
      </c>
      <c r="D74" s="46" t="s">
        <v>23</v>
      </c>
      <c r="E74" s="33"/>
      <c r="F74" s="12"/>
      <c r="G74" s="21"/>
      <c r="H74" s="337"/>
      <c r="I74" s="32"/>
      <c r="J74" s="59">
        <v>0.33</v>
      </c>
      <c r="K74" s="59"/>
      <c r="L74" s="60"/>
      <c r="M74" s="375">
        <v>0.33</v>
      </c>
      <c r="N74" s="33"/>
      <c r="O74" s="21"/>
      <c r="P74" s="364"/>
      <c r="Q74" s="341"/>
      <c r="R74" s="342"/>
    </row>
    <row r="75" spans="1:18">
      <c r="A75" s="36">
        <v>2017318</v>
      </c>
      <c r="B75" s="11" t="s">
        <v>16</v>
      </c>
      <c r="C75" s="12" t="s">
        <v>298</v>
      </c>
      <c r="D75" s="46" t="s">
        <v>23</v>
      </c>
      <c r="E75" s="33"/>
      <c r="F75" s="12"/>
      <c r="G75" s="21"/>
      <c r="H75" s="337"/>
      <c r="I75" s="32"/>
      <c r="J75" s="59">
        <v>0.33</v>
      </c>
      <c r="K75" s="59"/>
      <c r="L75" s="60"/>
      <c r="M75" s="375">
        <v>0.33</v>
      </c>
      <c r="N75" s="33"/>
      <c r="O75" s="21"/>
      <c r="P75" s="364"/>
      <c r="Q75" s="341"/>
      <c r="R75" s="342"/>
    </row>
    <row r="76" spans="1:18">
      <c r="A76" s="262">
        <v>2004619</v>
      </c>
      <c r="B76" s="11" t="s">
        <v>16</v>
      </c>
      <c r="C76" s="12" t="s">
        <v>165</v>
      </c>
      <c r="D76" s="84" t="s">
        <v>23</v>
      </c>
      <c r="E76" s="33"/>
      <c r="F76" s="12"/>
      <c r="G76" s="21"/>
      <c r="H76" s="337"/>
      <c r="I76" s="33"/>
      <c r="J76" s="12"/>
      <c r="K76" s="12"/>
      <c r="L76" s="21"/>
      <c r="M76" s="338"/>
      <c r="N76" s="339">
        <v>50</v>
      </c>
      <c r="O76" s="31">
        <v>35</v>
      </c>
      <c r="P76" s="340">
        <v>85</v>
      </c>
      <c r="Q76" s="341"/>
      <c r="R76" s="342"/>
    </row>
    <row r="77" spans="1:18">
      <c r="A77" s="262">
        <v>2016717</v>
      </c>
      <c r="B77" s="11" t="s">
        <v>16</v>
      </c>
      <c r="C77" s="12" t="s">
        <v>230</v>
      </c>
      <c r="D77" s="84" t="s">
        <v>23</v>
      </c>
      <c r="E77" s="33"/>
      <c r="F77" s="12"/>
      <c r="G77" s="21"/>
      <c r="H77" s="337"/>
      <c r="I77" s="32"/>
      <c r="J77" s="59">
        <v>0.33</v>
      </c>
      <c r="K77" s="59"/>
      <c r="L77" s="60"/>
      <c r="M77" s="375">
        <v>0.33</v>
      </c>
      <c r="N77" s="33"/>
      <c r="O77" s="21"/>
      <c r="P77" s="364"/>
      <c r="Q77" s="341"/>
      <c r="R77" s="342"/>
    </row>
    <row r="78" spans="1:18">
      <c r="A78" s="36">
        <v>2015158</v>
      </c>
      <c r="B78" s="11" t="s">
        <v>16</v>
      </c>
      <c r="C78" s="12" t="s">
        <v>172</v>
      </c>
      <c r="D78" s="84" t="s">
        <v>23</v>
      </c>
      <c r="E78" s="33"/>
      <c r="F78" s="12"/>
      <c r="G78" s="21"/>
      <c r="H78" s="337"/>
      <c r="I78" s="32"/>
      <c r="J78" s="11">
        <v>15</v>
      </c>
      <c r="K78" s="11"/>
      <c r="L78" s="31"/>
      <c r="M78" s="372">
        <v>15</v>
      </c>
      <c r="N78" s="33"/>
      <c r="O78" s="21"/>
      <c r="P78" s="364"/>
      <c r="Q78" s="341"/>
      <c r="R78" s="342"/>
    </row>
    <row r="79" spans="1:18">
      <c r="A79" s="262">
        <v>2014010</v>
      </c>
      <c r="B79" s="11" t="s">
        <v>17</v>
      </c>
      <c r="C79" s="12" t="s">
        <v>104</v>
      </c>
      <c r="D79" s="84" t="s">
        <v>23</v>
      </c>
      <c r="E79" s="33"/>
      <c r="F79" s="12"/>
      <c r="G79" s="21"/>
      <c r="H79" s="337"/>
      <c r="I79" s="33"/>
      <c r="J79" s="12"/>
      <c r="K79" s="12"/>
      <c r="L79" s="21"/>
      <c r="M79" s="338"/>
      <c r="N79" s="339">
        <v>5</v>
      </c>
      <c r="O79" s="31">
        <v>1</v>
      </c>
      <c r="P79" s="340">
        <v>6</v>
      </c>
      <c r="Q79" s="341"/>
      <c r="R79" s="342"/>
    </row>
    <row r="80" spans="1:18">
      <c r="A80" s="262">
        <v>2017651</v>
      </c>
      <c r="B80" s="11" t="s">
        <v>17</v>
      </c>
      <c r="C80" s="12" t="s">
        <v>333</v>
      </c>
      <c r="D80" s="84" t="s">
        <v>23</v>
      </c>
      <c r="E80" s="33"/>
      <c r="F80" s="12"/>
      <c r="G80" s="21"/>
      <c r="H80" s="337"/>
      <c r="I80" s="33"/>
      <c r="J80" s="12"/>
      <c r="K80" s="12"/>
      <c r="L80" s="21"/>
      <c r="M80" s="338"/>
      <c r="N80" s="339"/>
      <c r="O80" s="31">
        <v>1</v>
      </c>
      <c r="P80" s="340">
        <v>1</v>
      </c>
      <c r="Q80" s="341"/>
      <c r="R80" s="342"/>
    </row>
    <row r="81" spans="1:18">
      <c r="A81" s="262">
        <v>2014337</v>
      </c>
      <c r="B81" s="11" t="s">
        <v>17</v>
      </c>
      <c r="C81" s="12" t="s">
        <v>338</v>
      </c>
      <c r="D81" s="84" t="s">
        <v>23</v>
      </c>
      <c r="E81" s="33"/>
      <c r="F81" s="12"/>
      <c r="G81" s="21"/>
      <c r="H81" s="337"/>
      <c r="I81" s="33"/>
      <c r="J81" s="12"/>
      <c r="K81" s="12"/>
      <c r="L81" s="21"/>
      <c r="M81" s="338"/>
      <c r="N81" s="339"/>
      <c r="O81" s="31">
        <v>1</v>
      </c>
      <c r="P81" s="340">
        <v>1</v>
      </c>
      <c r="Q81" s="341"/>
      <c r="R81" s="342"/>
    </row>
    <row r="82" spans="1:18">
      <c r="A82" s="343">
        <v>2014421</v>
      </c>
      <c r="B82" s="15" t="s">
        <v>18</v>
      </c>
      <c r="C82" s="16" t="s">
        <v>231</v>
      </c>
      <c r="D82" s="565" t="s">
        <v>23</v>
      </c>
      <c r="E82" s="57"/>
      <c r="F82" s="16"/>
      <c r="G82" s="50"/>
      <c r="H82" s="344"/>
      <c r="I82" s="57"/>
      <c r="J82" s="16"/>
      <c r="K82" s="16"/>
      <c r="L82" s="50"/>
      <c r="M82" s="345"/>
      <c r="N82" s="346">
        <v>40</v>
      </c>
      <c r="O82" s="34">
        <v>3</v>
      </c>
      <c r="P82" s="347">
        <v>43</v>
      </c>
      <c r="Q82" s="348"/>
      <c r="R82" s="349"/>
    </row>
    <row r="83" spans="1:18">
      <c r="A83" s="262">
        <v>2015187</v>
      </c>
      <c r="B83" s="11" t="s">
        <v>18</v>
      </c>
      <c r="C83" s="12" t="s">
        <v>232</v>
      </c>
      <c r="D83" s="84" t="s">
        <v>23</v>
      </c>
      <c r="E83" s="33"/>
      <c r="F83" s="12"/>
      <c r="G83" s="21"/>
      <c r="H83" s="337"/>
      <c r="I83" s="33"/>
      <c r="J83" s="12"/>
      <c r="K83" s="12"/>
      <c r="L83" s="21"/>
      <c r="M83" s="338"/>
      <c r="N83" s="339">
        <v>5</v>
      </c>
      <c r="O83" s="31">
        <v>1</v>
      </c>
      <c r="P83" s="340">
        <v>6</v>
      </c>
      <c r="Q83" s="341"/>
      <c r="R83" s="342"/>
    </row>
    <row r="84" spans="1:18">
      <c r="A84" s="262">
        <v>2015378</v>
      </c>
      <c r="B84" s="11" t="s">
        <v>19</v>
      </c>
      <c r="C84" s="12" t="s">
        <v>276</v>
      </c>
      <c r="D84" s="84" t="s">
        <v>23</v>
      </c>
      <c r="E84" s="33"/>
      <c r="F84" s="12"/>
      <c r="G84" s="21"/>
      <c r="H84" s="337"/>
      <c r="I84" s="33"/>
      <c r="J84" s="12"/>
      <c r="K84" s="12"/>
      <c r="L84" s="21"/>
      <c r="M84" s="338"/>
      <c r="N84" s="32"/>
      <c r="O84" s="91">
        <v>2</v>
      </c>
      <c r="P84" s="340">
        <v>2</v>
      </c>
      <c r="Q84" s="341"/>
      <c r="R84" s="342"/>
    </row>
    <row r="85" spans="1:18">
      <c r="A85" s="262">
        <v>2015682</v>
      </c>
      <c r="B85" s="11" t="s">
        <v>19</v>
      </c>
      <c r="C85" s="12" t="s">
        <v>284</v>
      </c>
      <c r="D85" s="84" t="s">
        <v>23</v>
      </c>
      <c r="E85" s="33"/>
      <c r="F85" s="12"/>
      <c r="G85" s="21"/>
      <c r="H85" s="337"/>
      <c r="I85" s="33"/>
      <c r="J85" s="12"/>
      <c r="K85" s="12"/>
      <c r="L85" s="21"/>
      <c r="M85" s="338"/>
      <c r="N85" s="32"/>
      <c r="O85" s="91">
        <v>2</v>
      </c>
      <c r="P85" s="340">
        <v>2</v>
      </c>
      <c r="Q85" s="341"/>
      <c r="R85" s="342"/>
    </row>
    <row r="86" spans="1:18">
      <c r="A86" s="262">
        <v>2017363</v>
      </c>
      <c r="B86" s="11" t="s">
        <v>20</v>
      </c>
      <c r="C86" s="12" t="s">
        <v>315</v>
      </c>
      <c r="D86" s="84" t="s">
        <v>23</v>
      </c>
      <c r="E86" s="33"/>
      <c r="F86" s="12"/>
      <c r="G86" s="21"/>
      <c r="H86" s="337"/>
      <c r="I86" s="33"/>
      <c r="J86" s="12"/>
      <c r="K86" s="12"/>
      <c r="L86" s="21"/>
      <c r="M86" s="338"/>
      <c r="N86" s="339"/>
      <c r="O86" s="60">
        <v>2</v>
      </c>
      <c r="P86" s="340">
        <v>2</v>
      </c>
      <c r="Q86" s="341"/>
      <c r="R86" s="342"/>
    </row>
    <row r="87" spans="1:18">
      <c r="A87" s="262">
        <v>2010344</v>
      </c>
      <c r="B87" s="11" t="s">
        <v>21</v>
      </c>
      <c r="C87" s="12" t="s">
        <v>182</v>
      </c>
      <c r="D87" s="84" t="s">
        <v>23</v>
      </c>
      <c r="E87" s="33">
        <v>45</v>
      </c>
      <c r="F87" s="12">
        <v>45</v>
      </c>
      <c r="G87" s="21">
        <v>45</v>
      </c>
      <c r="H87" s="363">
        <v>135</v>
      </c>
      <c r="I87" s="32"/>
      <c r="J87" s="11">
        <v>20</v>
      </c>
      <c r="K87" s="11"/>
      <c r="L87" s="31"/>
      <c r="M87" s="372">
        <v>20</v>
      </c>
      <c r="N87" s="33"/>
      <c r="O87" s="21"/>
      <c r="P87" s="364"/>
      <c r="Q87" s="373">
        <v>25</v>
      </c>
      <c r="R87" s="374">
        <v>25</v>
      </c>
    </row>
    <row r="88" spans="1:18">
      <c r="A88" s="262">
        <v>2003047</v>
      </c>
      <c r="B88" s="11" t="s">
        <v>21</v>
      </c>
      <c r="C88" s="12" t="s">
        <v>229</v>
      </c>
      <c r="D88" s="84" t="s">
        <v>23</v>
      </c>
      <c r="E88" s="33"/>
      <c r="F88" s="12"/>
      <c r="G88" s="21"/>
      <c r="H88" s="337"/>
      <c r="I88" s="32"/>
      <c r="J88" s="11">
        <v>17.5</v>
      </c>
      <c r="K88" s="11"/>
      <c r="L88" s="31">
        <v>50</v>
      </c>
      <c r="M88" s="375">
        <v>67.5</v>
      </c>
      <c r="N88" s="33"/>
      <c r="O88" s="21"/>
      <c r="P88" s="364"/>
      <c r="Q88" s="341"/>
      <c r="R88" s="342"/>
    </row>
    <row r="89" spans="1:18">
      <c r="A89" s="36">
        <v>2016856</v>
      </c>
      <c r="B89" s="11" t="s">
        <v>22</v>
      </c>
      <c r="C89" s="12" t="s">
        <v>247</v>
      </c>
      <c r="D89" s="84" t="s">
        <v>23</v>
      </c>
      <c r="E89" s="33">
        <v>20</v>
      </c>
      <c r="F89" s="12">
        <v>10</v>
      </c>
      <c r="G89" s="21">
        <v>30</v>
      </c>
      <c r="H89" s="363">
        <v>60</v>
      </c>
      <c r="I89" s="32"/>
      <c r="J89" s="11">
        <v>17.5</v>
      </c>
      <c r="K89" s="11"/>
      <c r="L89" s="31"/>
      <c r="M89" s="375">
        <v>17.5</v>
      </c>
      <c r="N89" s="33"/>
      <c r="O89" s="21"/>
      <c r="P89" s="364"/>
      <c r="Q89" s="341"/>
      <c r="R89" s="342"/>
    </row>
    <row r="90" spans="1:18">
      <c r="A90" s="36">
        <v>2016403</v>
      </c>
      <c r="B90" s="11" t="s">
        <v>22</v>
      </c>
      <c r="C90" s="12" t="s">
        <v>171</v>
      </c>
      <c r="D90" s="84" t="s">
        <v>23</v>
      </c>
      <c r="E90" s="33">
        <v>1</v>
      </c>
      <c r="F90" s="12">
        <v>15</v>
      </c>
      <c r="G90" s="21">
        <v>10</v>
      </c>
      <c r="H90" s="363">
        <v>26</v>
      </c>
      <c r="I90" s="33"/>
      <c r="J90" s="12"/>
      <c r="K90" s="12"/>
      <c r="L90" s="21"/>
      <c r="M90" s="338"/>
      <c r="N90" s="33"/>
      <c r="O90" s="21"/>
      <c r="P90" s="364"/>
      <c r="Q90" s="341"/>
      <c r="R90" s="342"/>
    </row>
    <row r="91" spans="1:18">
      <c r="A91" s="36">
        <v>2013998</v>
      </c>
      <c r="B91" s="11" t="s">
        <v>22</v>
      </c>
      <c r="C91" s="12" t="s">
        <v>109</v>
      </c>
      <c r="D91" s="84" t="s">
        <v>23</v>
      </c>
      <c r="E91" s="33">
        <v>5</v>
      </c>
      <c r="F91" s="12">
        <v>20</v>
      </c>
      <c r="G91" s="21">
        <v>40</v>
      </c>
      <c r="H91" s="363">
        <v>65</v>
      </c>
      <c r="I91" s="32"/>
      <c r="J91" s="11">
        <v>20</v>
      </c>
      <c r="K91" s="11"/>
      <c r="L91" s="31"/>
      <c r="M91" s="372">
        <v>20</v>
      </c>
      <c r="N91" s="33"/>
      <c r="O91" s="21"/>
      <c r="P91" s="364"/>
      <c r="Q91" s="373">
        <v>20</v>
      </c>
      <c r="R91" s="374">
        <v>20</v>
      </c>
    </row>
    <row r="92" spans="1:18">
      <c r="A92" s="262">
        <v>2017114</v>
      </c>
      <c r="B92" s="11" t="s">
        <v>24</v>
      </c>
      <c r="C92" s="12" t="s">
        <v>278</v>
      </c>
      <c r="D92" s="84" t="s">
        <v>23</v>
      </c>
      <c r="E92" s="33"/>
      <c r="F92" s="12"/>
      <c r="G92" s="21"/>
      <c r="H92" s="337"/>
      <c r="I92" s="33"/>
      <c r="J92" s="12"/>
      <c r="K92" s="12"/>
      <c r="L92" s="21"/>
      <c r="M92" s="338"/>
      <c r="N92" s="339">
        <v>45</v>
      </c>
      <c r="O92" s="31">
        <v>35</v>
      </c>
      <c r="P92" s="340">
        <v>80</v>
      </c>
      <c r="Q92" s="341"/>
      <c r="R92" s="342"/>
    </row>
    <row r="93" spans="1:18">
      <c r="A93" s="262">
        <v>2017431</v>
      </c>
      <c r="B93" s="11" t="s">
        <v>25</v>
      </c>
      <c r="C93" s="12" t="s">
        <v>327</v>
      </c>
      <c r="D93" s="84" t="s">
        <v>23</v>
      </c>
      <c r="E93" s="33"/>
      <c r="F93" s="12"/>
      <c r="G93" s="21"/>
      <c r="H93" s="337"/>
      <c r="I93" s="33"/>
      <c r="J93" s="12"/>
      <c r="K93" s="12"/>
      <c r="L93" s="21"/>
      <c r="M93" s="338"/>
      <c r="N93" s="339"/>
      <c r="O93" s="31">
        <v>25</v>
      </c>
      <c r="P93" s="340">
        <v>25</v>
      </c>
      <c r="Q93" s="341"/>
      <c r="R93" s="342"/>
    </row>
    <row r="94" spans="1:18">
      <c r="A94" s="262">
        <v>2016429</v>
      </c>
      <c r="B94" s="11" t="s">
        <v>26</v>
      </c>
      <c r="C94" s="12" t="s">
        <v>166</v>
      </c>
      <c r="D94" s="84" t="s">
        <v>23</v>
      </c>
      <c r="E94" s="33"/>
      <c r="F94" s="12"/>
      <c r="G94" s="21"/>
      <c r="H94" s="337"/>
      <c r="I94" s="33"/>
      <c r="J94" s="12"/>
      <c r="K94" s="12"/>
      <c r="L94" s="21"/>
      <c r="M94" s="338"/>
      <c r="N94" s="339">
        <v>45</v>
      </c>
      <c r="O94" s="31">
        <v>30</v>
      </c>
      <c r="P94" s="340">
        <v>75</v>
      </c>
      <c r="Q94" s="341"/>
      <c r="R94" s="342"/>
    </row>
    <row r="95" spans="1:18" ht="13.8" thickBot="1">
      <c r="A95" s="377">
        <v>2014049</v>
      </c>
      <c r="B95" s="13" t="s">
        <v>27</v>
      </c>
      <c r="C95" s="14" t="s">
        <v>274</v>
      </c>
      <c r="D95" s="566" t="s">
        <v>23</v>
      </c>
      <c r="E95" s="42"/>
      <c r="F95" s="14"/>
      <c r="G95" s="41"/>
      <c r="H95" s="378"/>
      <c r="I95" s="42"/>
      <c r="J95" s="14"/>
      <c r="K95" s="14"/>
      <c r="L95" s="41"/>
      <c r="M95" s="379"/>
      <c r="N95" s="380">
        <v>2</v>
      </c>
      <c r="O95" s="49">
        <v>2</v>
      </c>
      <c r="P95" s="381">
        <v>4</v>
      </c>
      <c r="Q95" s="382"/>
      <c r="R95" s="383"/>
    </row>
    <row r="96" spans="1:18" ht="13.8" thickBot="1">
      <c r="A96" s="587" t="s">
        <v>358</v>
      </c>
      <c r="B96" s="588"/>
      <c r="C96" s="588"/>
      <c r="D96" s="589"/>
      <c r="E96" s="604"/>
      <c r="F96" s="605"/>
      <c r="G96" s="606"/>
      <c r="H96" s="355">
        <f>SUM(H54:H95)</f>
        <v>1186</v>
      </c>
      <c r="I96" s="616"/>
      <c r="J96" s="617"/>
      <c r="K96" s="617"/>
      <c r="L96" s="618"/>
      <c r="M96" s="384">
        <f>SUM(M54:M95)</f>
        <v>489.64</v>
      </c>
      <c r="N96" s="616"/>
      <c r="O96" s="618"/>
      <c r="P96" s="355">
        <f>SUM(P54:P95)</f>
        <v>332</v>
      </c>
      <c r="Q96" s="355"/>
      <c r="R96" s="355">
        <f>SUM(R54:R95)</f>
        <v>220</v>
      </c>
    </row>
    <row r="97" spans="1:19" ht="13.8" thickBot="1">
      <c r="H97" s="2"/>
      <c r="M97" s="2"/>
      <c r="P97" s="2"/>
      <c r="R97" s="2"/>
    </row>
    <row r="98" spans="1:19" ht="13.8" thickBot="1">
      <c r="A98" s="601" t="s">
        <v>418</v>
      </c>
      <c r="B98" s="602"/>
      <c r="C98" s="602"/>
      <c r="D98" s="602"/>
      <c r="E98" s="602"/>
      <c r="F98" s="602"/>
      <c r="G98" s="602"/>
      <c r="H98" s="602"/>
      <c r="I98" s="602"/>
      <c r="J98" s="602"/>
      <c r="K98" s="602"/>
      <c r="L98" s="602"/>
      <c r="M98" s="602"/>
      <c r="N98" s="602"/>
      <c r="O98" s="602"/>
      <c r="P98" s="602"/>
      <c r="Q98" s="602"/>
      <c r="R98" s="603"/>
    </row>
    <row r="99" spans="1:19" ht="13.8" thickBot="1">
      <c r="A99" s="51">
        <v>2005252</v>
      </c>
      <c r="B99" s="44" t="s">
        <v>9</v>
      </c>
      <c r="C99" s="45" t="s">
        <v>209</v>
      </c>
      <c r="D99" s="357" t="s">
        <v>34</v>
      </c>
      <c r="E99" s="58">
        <v>35</v>
      </c>
      <c r="F99" s="385"/>
      <c r="G99" s="53"/>
      <c r="H99" s="358">
        <v>35</v>
      </c>
      <c r="I99" s="58"/>
      <c r="J99" s="45"/>
      <c r="K99" s="45"/>
      <c r="L99" s="52"/>
      <c r="M99" s="359"/>
      <c r="N99" s="58"/>
      <c r="O99" s="52"/>
      <c r="P99" s="360"/>
      <c r="Q99" s="361"/>
      <c r="R99" s="362"/>
      <c r="S99" s="371" t="s">
        <v>352</v>
      </c>
    </row>
    <row r="100" spans="1:19" ht="13.8" thickBot="1">
      <c r="A100" s="610" t="s">
        <v>357</v>
      </c>
      <c r="B100" s="611"/>
      <c r="C100" s="611"/>
      <c r="D100" s="612"/>
      <c r="E100" s="613"/>
      <c r="F100" s="614"/>
      <c r="G100" s="615"/>
      <c r="H100" s="367">
        <f>H99</f>
        <v>35</v>
      </c>
      <c r="I100" s="613"/>
      <c r="J100" s="614"/>
      <c r="K100" s="614"/>
      <c r="L100" s="615"/>
      <c r="M100" s="367">
        <f>M99</f>
        <v>0</v>
      </c>
      <c r="N100" s="613"/>
      <c r="O100" s="615"/>
      <c r="P100" s="368">
        <f>P99</f>
        <v>0</v>
      </c>
      <c r="Q100" s="369"/>
      <c r="R100" s="368">
        <f>R99</f>
        <v>0</v>
      </c>
    </row>
    <row r="101" spans="1:19">
      <c r="A101" s="80">
        <v>2002297</v>
      </c>
      <c r="B101" s="15" t="s">
        <v>10</v>
      </c>
      <c r="C101" s="16" t="s">
        <v>79</v>
      </c>
      <c r="D101" s="48" t="s">
        <v>34</v>
      </c>
      <c r="E101" s="57"/>
      <c r="F101" s="16">
        <v>25</v>
      </c>
      <c r="G101" s="50">
        <v>20</v>
      </c>
      <c r="H101" s="386">
        <v>45</v>
      </c>
      <c r="I101" s="387"/>
      <c r="J101" s="230"/>
      <c r="K101" s="230"/>
      <c r="L101" s="34">
        <v>50</v>
      </c>
      <c r="M101" s="388">
        <v>50</v>
      </c>
      <c r="N101" s="57"/>
      <c r="O101" s="50"/>
      <c r="P101" s="389"/>
      <c r="Q101" s="390">
        <v>35</v>
      </c>
      <c r="R101" s="391">
        <v>35</v>
      </c>
    </row>
    <row r="102" spans="1:19" ht="13.8" thickBot="1">
      <c r="A102" s="301">
        <v>2005265</v>
      </c>
      <c r="B102" s="20" t="s">
        <v>22</v>
      </c>
      <c r="C102" s="19" t="s">
        <v>261</v>
      </c>
      <c r="D102" s="47" t="s">
        <v>34</v>
      </c>
      <c r="E102" s="39">
        <v>45</v>
      </c>
      <c r="F102" s="19">
        <v>45</v>
      </c>
      <c r="G102" s="38">
        <v>25</v>
      </c>
      <c r="H102" s="392">
        <v>115</v>
      </c>
      <c r="I102" s="39"/>
      <c r="J102" s="19"/>
      <c r="K102" s="19"/>
      <c r="L102" s="38"/>
      <c r="M102" s="351"/>
      <c r="N102" s="39"/>
      <c r="O102" s="38"/>
      <c r="P102" s="366"/>
      <c r="Q102" s="393">
        <v>25</v>
      </c>
      <c r="R102" s="394">
        <v>25</v>
      </c>
    </row>
    <row r="103" spans="1:19" ht="13.8" thickBot="1">
      <c r="A103" s="587" t="s">
        <v>358</v>
      </c>
      <c r="B103" s="588"/>
      <c r="C103" s="588"/>
      <c r="D103" s="589"/>
      <c r="E103" s="604"/>
      <c r="F103" s="605"/>
      <c r="G103" s="606"/>
      <c r="H103" s="355">
        <f>SUM(H101:H102)</f>
        <v>160</v>
      </c>
      <c r="I103" s="607"/>
      <c r="J103" s="608"/>
      <c r="K103" s="608"/>
      <c r="L103" s="609"/>
      <c r="M103" s="355">
        <f>SUM(M101:M102)</f>
        <v>50</v>
      </c>
      <c r="N103" s="607"/>
      <c r="O103" s="609"/>
      <c r="P103" s="355">
        <f>SUM(P101:P102)</f>
        <v>0</v>
      </c>
      <c r="Q103" s="334"/>
      <c r="R103" s="355">
        <f>SUM(R101:R102)</f>
        <v>60</v>
      </c>
    </row>
    <row r="104" spans="1:19" ht="13.8" thickBot="1">
      <c r="H104" s="2"/>
      <c r="M104" s="2"/>
      <c r="P104" s="2"/>
      <c r="R104" s="2"/>
    </row>
    <row r="105" spans="1:19" ht="13.8" thickBot="1">
      <c r="A105" s="601" t="s">
        <v>419</v>
      </c>
      <c r="B105" s="602"/>
      <c r="C105" s="602"/>
      <c r="D105" s="602"/>
      <c r="E105" s="602"/>
      <c r="F105" s="602"/>
      <c r="G105" s="602"/>
      <c r="H105" s="602"/>
      <c r="I105" s="602"/>
      <c r="J105" s="602"/>
      <c r="K105" s="602"/>
      <c r="L105" s="602"/>
      <c r="M105" s="602"/>
      <c r="N105" s="602"/>
      <c r="O105" s="602"/>
      <c r="P105" s="602"/>
      <c r="Q105" s="602"/>
      <c r="R105" s="603"/>
    </row>
    <row r="106" spans="1:19" ht="13.8" thickBot="1">
      <c r="A106" s="395">
        <v>2017350</v>
      </c>
      <c r="B106" s="77" t="s">
        <v>10</v>
      </c>
      <c r="C106" s="78" t="s">
        <v>316</v>
      </c>
      <c r="D106" s="396" t="s">
        <v>37</v>
      </c>
      <c r="E106" s="397"/>
      <c r="F106" s="78"/>
      <c r="G106" s="398"/>
      <c r="H106" s="399"/>
      <c r="I106" s="400"/>
      <c r="J106" s="401"/>
      <c r="K106" s="401"/>
      <c r="L106" s="92">
        <v>25</v>
      </c>
      <c r="M106" s="402">
        <v>25</v>
      </c>
      <c r="N106" s="397"/>
      <c r="O106" s="398"/>
      <c r="P106" s="403"/>
      <c r="Q106" s="335"/>
      <c r="R106" s="404"/>
    </row>
    <row r="107" spans="1:19" ht="13.8" thickBot="1">
      <c r="A107" s="587" t="s">
        <v>358</v>
      </c>
      <c r="B107" s="588"/>
      <c r="C107" s="588"/>
      <c r="D107" s="589"/>
      <c r="E107" s="604"/>
      <c r="F107" s="605"/>
      <c r="G107" s="606"/>
      <c r="H107" s="334">
        <f>H106</f>
        <v>0</v>
      </c>
      <c r="I107" s="607"/>
      <c r="J107" s="608"/>
      <c r="K107" s="608"/>
      <c r="L107" s="609"/>
      <c r="M107" s="355">
        <f>M106</f>
        <v>25</v>
      </c>
      <c r="N107" s="607"/>
      <c r="O107" s="609"/>
      <c r="P107" s="355">
        <f>P106</f>
        <v>0</v>
      </c>
      <c r="Q107" s="334"/>
      <c r="R107" s="334">
        <f>R106</f>
        <v>0</v>
      </c>
    </row>
    <row r="108" spans="1:19" ht="13.8" thickBot="1">
      <c r="H108" s="2"/>
      <c r="M108" s="2"/>
      <c r="P108" s="2"/>
      <c r="R108" s="2"/>
    </row>
    <row r="109" spans="1:19" ht="13.8" thickBot="1">
      <c r="A109" s="601" t="s">
        <v>420</v>
      </c>
      <c r="B109" s="602"/>
      <c r="C109" s="602"/>
      <c r="D109" s="602"/>
      <c r="E109" s="602"/>
      <c r="F109" s="602"/>
      <c r="G109" s="602"/>
      <c r="H109" s="602"/>
      <c r="I109" s="602"/>
      <c r="J109" s="602"/>
      <c r="K109" s="602"/>
      <c r="L109" s="602"/>
      <c r="M109" s="602"/>
      <c r="N109" s="602"/>
      <c r="O109" s="602"/>
      <c r="P109" s="602"/>
      <c r="Q109" s="602"/>
      <c r="R109" s="603"/>
    </row>
    <row r="110" spans="1:19">
      <c r="A110" s="250">
        <v>2001751</v>
      </c>
      <c r="B110" s="44" t="s">
        <v>9</v>
      </c>
      <c r="C110" s="45" t="s">
        <v>68</v>
      </c>
      <c r="D110" s="357" t="s">
        <v>14</v>
      </c>
      <c r="E110" s="58"/>
      <c r="F110" s="385"/>
      <c r="G110" s="52">
        <v>55</v>
      </c>
      <c r="H110" s="358">
        <v>55</v>
      </c>
      <c r="I110" s="406"/>
      <c r="J110" s="83"/>
      <c r="K110" s="44"/>
      <c r="L110" s="75">
        <v>20</v>
      </c>
      <c r="M110" s="507">
        <v>20</v>
      </c>
      <c r="N110" s="58"/>
      <c r="O110" s="52"/>
      <c r="P110" s="360"/>
      <c r="Q110" s="567">
        <v>25</v>
      </c>
      <c r="R110" s="362">
        <v>25</v>
      </c>
      <c r="S110" s="371" t="s">
        <v>351</v>
      </c>
    </row>
    <row r="111" spans="1:19">
      <c r="A111" s="343">
        <v>2006510</v>
      </c>
      <c r="B111" s="15" t="s">
        <v>9</v>
      </c>
      <c r="C111" s="16" t="s">
        <v>56</v>
      </c>
      <c r="D111" s="376" t="s">
        <v>14</v>
      </c>
      <c r="E111" s="57"/>
      <c r="F111" s="505"/>
      <c r="G111" s="50">
        <v>35</v>
      </c>
      <c r="H111" s="386">
        <v>35</v>
      </c>
      <c r="I111" s="57"/>
      <c r="J111" s="16"/>
      <c r="K111" s="16"/>
      <c r="L111" s="50"/>
      <c r="M111" s="345"/>
      <c r="N111" s="57"/>
      <c r="O111" s="50"/>
      <c r="P111" s="389"/>
      <c r="Q111" s="506">
        <v>10</v>
      </c>
      <c r="R111" s="349">
        <v>10</v>
      </c>
      <c r="S111" s="371" t="s">
        <v>448</v>
      </c>
    </row>
    <row r="112" spans="1:19" ht="13.8" thickBot="1">
      <c r="A112" s="262">
        <v>2001887</v>
      </c>
      <c r="B112" s="11" t="s">
        <v>47</v>
      </c>
      <c r="C112" s="12" t="s">
        <v>61</v>
      </c>
      <c r="D112" s="336" t="s">
        <v>14</v>
      </c>
      <c r="E112" s="33">
        <v>35</v>
      </c>
      <c r="F112" s="12"/>
      <c r="G112" s="21">
        <v>30</v>
      </c>
      <c r="H112" s="363">
        <v>65</v>
      </c>
      <c r="I112" s="32"/>
      <c r="J112" s="11"/>
      <c r="K112" s="11">
        <v>20</v>
      </c>
      <c r="L112" s="31">
        <v>50</v>
      </c>
      <c r="M112" s="372">
        <v>70</v>
      </c>
      <c r="N112" s="33"/>
      <c r="O112" s="21"/>
      <c r="P112" s="364"/>
      <c r="Q112" s="264">
        <v>25</v>
      </c>
      <c r="R112" s="342">
        <v>25</v>
      </c>
      <c r="S112" s="371" t="s">
        <v>346</v>
      </c>
    </row>
    <row r="113" spans="1:19" ht="13.8" thickBot="1">
      <c r="A113" s="610" t="s">
        <v>357</v>
      </c>
      <c r="B113" s="611"/>
      <c r="C113" s="611"/>
      <c r="D113" s="612"/>
      <c r="E113" s="613"/>
      <c r="F113" s="614"/>
      <c r="G113" s="615"/>
      <c r="H113" s="367">
        <f>SUM(H110:H112)</f>
        <v>155</v>
      </c>
      <c r="I113" s="613"/>
      <c r="J113" s="614"/>
      <c r="K113" s="614"/>
      <c r="L113" s="615"/>
      <c r="M113" s="367">
        <f>SUM(M110:M112)</f>
        <v>90</v>
      </c>
      <c r="N113" s="613"/>
      <c r="O113" s="615"/>
      <c r="P113" s="367">
        <f>SUM(P110:P112)</f>
        <v>0</v>
      </c>
      <c r="Q113" s="369"/>
      <c r="R113" s="367">
        <f>SUM(R110:R112)</f>
        <v>60</v>
      </c>
    </row>
    <row r="114" spans="1:19">
      <c r="A114" s="80">
        <v>2007645</v>
      </c>
      <c r="B114" s="15" t="s">
        <v>10</v>
      </c>
      <c r="C114" s="16" t="s">
        <v>52</v>
      </c>
      <c r="D114" s="376" t="s">
        <v>14</v>
      </c>
      <c r="E114" s="405">
        <v>45</v>
      </c>
      <c r="F114" s="16">
        <v>50</v>
      </c>
      <c r="G114" s="50">
        <v>50</v>
      </c>
      <c r="H114" s="386">
        <v>145</v>
      </c>
      <c r="I114" s="57"/>
      <c r="J114" s="16"/>
      <c r="K114" s="16"/>
      <c r="L114" s="50"/>
      <c r="M114" s="345"/>
      <c r="N114" s="57"/>
      <c r="O114" s="50"/>
      <c r="P114" s="389"/>
      <c r="Q114" s="390">
        <v>45</v>
      </c>
      <c r="R114" s="391">
        <v>45</v>
      </c>
      <c r="S114" s="371" t="s">
        <v>344</v>
      </c>
    </row>
    <row r="115" spans="1:19">
      <c r="A115" s="36">
        <v>2009067</v>
      </c>
      <c r="B115" s="11" t="s">
        <v>10</v>
      </c>
      <c r="C115" s="12" t="s">
        <v>213</v>
      </c>
      <c r="D115" s="46" t="s">
        <v>14</v>
      </c>
      <c r="E115" s="33"/>
      <c r="F115" s="12">
        <v>1</v>
      </c>
      <c r="G115" s="21"/>
      <c r="H115" s="363">
        <v>1</v>
      </c>
      <c r="I115" s="32"/>
      <c r="J115" s="11">
        <v>11.67</v>
      </c>
      <c r="K115" s="11">
        <v>25</v>
      </c>
      <c r="L115" s="31">
        <v>30</v>
      </c>
      <c r="M115" s="375">
        <v>66.67</v>
      </c>
      <c r="N115" s="33"/>
      <c r="O115" s="21"/>
      <c r="P115" s="364"/>
      <c r="Q115" s="341"/>
      <c r="R115" s="342"/>
    </row>
    <row r="116" spans="1:19">
      <c r="A116" s="36">
        <v>2003966</v>
      </c>
      <c r="B116" s="11" t="s">
        <v>10</v>
      </c>
      <c r="C116" s="12" t="s">
        <v>80</v>
      </c>
      <c r="D116" s="46" t="s">
        <v>14</v>
      </c>
      <c r="E116" s="65">
        <v>25</v>
      </c>
      <c r="F116" s="12">
        <v>20</v>
      </c>
      <c r="G116" s="21">
        <v>35</v>
      </c>
      <c r="H116" s="363">
        <v>80</v>
      </c>
      <c r="I116" s="32"/>
      <c r="J116" s="59"/>
      <c r="K116" s="11">
        <v>35</v>
      </c>
      <c r="L116" s="31">
        <v>45</v>
      </c>
      <c r="M116" s="372">
        <v>80</v>
      </c>
      <c r="N116" s="33"/>
      <c r="O116" s="21"/>
      <c r="P116" s="364"/>
      <c r="Q116" s="373">
        <v>30</v>
      </c>
      <c r="R116" s="374">
        <v>30</v>
      </c>
    </row>
    <row r="117" spans="1:19">
      <c r="A117" s="262">
        <v>2009902</v>
      </c>
      <c r="B117" s="11" t="s">
        <v>10</v>
      </c>
      <c r="C117" s="12" t="s">
        <v>131</v>
      </c>
      <c r="D117" s="46" t="s">
        <v>14</v>
      </c>
      <c r="E117" s="33"/>
      <c r="F117" s="12"/>
      <c r="G117" s="21"/>
      <c r="H117" s="337"/>
      <c r="I117" s="32"/>
      <c r="J117" s="59"/>
      <c r="K117" s="11">
        <v>20</v>
      </c>
      <c r="L117" s="60"/>
      <c r="M117" s="372">
        <v>20</v>
      </c>
      <c r="N117" s="33"/>
      <c r="O117" s="21"/>
      <c r="P117" s="364"/>
      <c r="Q117" s="341"/>
      <c r="R117" s="342"/>
    </row>
    <row r="118" spans="1:19">
      <c r="A118" s="36">
        <v>2009850</v>
      </c>
      <c r="B118" s="11" t="s">
        <v>11</v>
      </c>
      <c r="C118" s="12" t="s">
        <v>341</v>
      </c>
      <c r="D118" s="46" t="s">
        <v>14</v>
      </c>
      <c r="E118" s="33">
        <v>1</v>
      </c>
      <c r="F118" s="12">
        <v>5</v>
      </c>
      <c r="G118" s="21">
        <v>10</v>
      </c>
      <c r="H118" s="363">
        <v>16</v>
      </c>
      <c r="I118" s="32">
        <v>15</v>
      </c>
      <c r="J118" s="11">
        <v>11.67</v>
      </c>
      <c r="K118" s="11"/>
      <c r="L118" s="31"/>
      <c r="M118" s="375">
        <v>26.67</v>
      </c>
      <c r="N118" s="33"/>
      <c r="O118" s="21"/>
      <c r="P118" s="364"/>
      <c r="Q118" s="373">
        <v>1</v>
      </c>
      <c r="R118" s="374">
        <v>1</v>
      </c>
    </row>
    <row r="119" spans="1:19">
      <c r="A119" s="36">
        <v>2008039</v>
      </c>
      <c r="B119" s="11" t="s">
        <v>11</v>
      </c>
      <c r="C119" s="12" t="s">
        <v>113</v>
      </c>
      <c r="D119" s="46" t="s">
        <v>14</v>
      </c>
      <c r="E119" s="33"/>
      <c r="F119" s="12">
        <v>1</v>
      </c>
      <c r="G119" s="21">
        <v>1</v>
      </c>
      <c r="H119" s="363">
        <v>2</v>
      </c>
      <c r="I119" s="33"/>
      <c r="J119" s="12"/>
      <c r="K119" s="12"/>
      <c r="L119" s="21"/>
      <c r="M119" s="338"/>
      <c r="N119" s="33"/>
      <c r="O119" s="21"/>
      <c r="P119" s="364"/>
      <c r="Q119" s="341"/>
      <c r="R119" s="342"/>
    </row>
    <row r="120" spans="1:19">
      <c r="A120" s="36">
        <v>2010988</v>
      </c>
      <c r="B120" s="11" t="s">
        <v>11</v>
      </c>
      <c r="C120" s="12" t="s">
        <v>114</v>
      </c>
      <c r="D120" s="46" t="s">
        <v>14</v>
      </c>
      <c r="E120" s="33"/>
      <c r="F120" s="12"/>
      <c r="G120" s="21"/>
      <c r="H120" s="337"/>
      <c r="I120" s="33"/>
      <c r="J120" s="12"/>
      <c r="K120" s="12"/>
      <c r="L120" s="21"/>
      <c r="M120" s="338"/>
      <c r="N120" s="33"/>
      <c r="O120" s="21"/>
      <c r="P120" s="364"/>
      <c r="Q120" s="373">
        <v>1</v>
      </c>
      <c r="R120" s="374">
        <v>1</v>
      </c>
    </row>
    <row r="121" spans="1:19">
      <c r="A121" s="262">
        <v>2014175</v>
      </c>
      <c r="B121" s="11" t="s">
        <v>11</v>
      </c>
      <c r="C121" s="12" t="s">
        <v>112</v>
      </c>
      <c r="D121" s="46" t="s">
        <v>14</v>
      </c>
      <c r="E121" s="33"/>
      <c r="F121" s="12"/>
      <c r="G121" s="21"/>
      <c r="H121" s="337"/>
      <c r="I121" s="32">
        <v>25</v>
      </c>
      <c r="J121" s="11"/>
      <c r="K121" s="11"/>
      <c r="L121" s="31"/>
      <c r="M121" s="372">
        <v>25</v>
      </c>
      <c r="N121" s="33"/>
      <c r="O121" s="21"/>
      <c r="P121" s="364"/>
      <c r="Q121" s="341"/>
      <c r="R121" s="342"/>
    </row>
    <row r="122" spans="1:19">
      <c r="A122" s="36">
        <v>2014845</v>
      </c>
      <c r="B122" s="11" t="s">
        <v>11</v>
      </c>
      <c r="C122" s="12" t="s">
        <v>116</v>
      </c>
      <c r="D122" s="46" t="s">
        <v>14</v>
      </c>
      <c r="E122" s="33">
        <v>1</v>
      </c>
      <c r="F122" s="12">
        <v>1</v>
      </c>
      <c r="G122" s="21">
        <v>1</v>
      </c>
      <c r="H122" s="363">
        <v>3</v>
      </c>
      <c r="I122" s="32"/>
      <c r="J122" s="59">
        <v>1.67</v>
      </c>
      <c r="K122" s="59"/>
      <c r="L122" s="60"/>
      <c r="M122" s="375">
        <v>1.67</v>
      </c>
      <c r="N122" s="33"/>
      <c r="O122" s="21"/>
      <c r="P122" s="364"/>
      <c r="Q122" s="341"/>
      <c r="R122" s="342"/>
    </row>
    <row r="123" spans="1:19">
      <c r="A123" s="262">
        <v>2010991</v>
      </c>
      <c r="B123" s="11" t="s">
        <v>16</v>
      </c>
      <c r="C123" s="12" t="s">
        <v>256</v>
      </c>
      <c r="D123" s="46" t="s">
        <v>14</v>
      </c>
      <c r="E123" s="33"/>
      <c r="F123" s="12"/>
      <c r="G123" s="21"/>
      <c r="H123" s="337"/>
      <c r="I123" s="32"/>
      <c r="J123" s="11">
        <v>11.67</v>
      </c>
      <c r="K123" s="11"/>
      <c r="L123" s="31"/>
      <c r="M123" s="375">
        <v>11.67</v>
      </c>
      <c r="N123" s="33"/>
      <c r="O123" s="21"/>
      <c r="P123" s="364"/>
      <c r="Q123" s="341"/>
      <c r="R123" s="342"/>
    </row>
    <row r="124" spans="1:19">
      <c r="A124" s="36">
        <v>2013383</v>
      </c>
      <c r="B124" s="11" t="s">
        <v>16</v>
      </c>
      <c r="C124" s="12" t="s">
        <v>308</v>
      </c>
      <c r="D124" s="46" t="s">
        <v>14</v>
      </c>
      <c r="E124" s="33"/>
      <c r="F124" s="12"/>
      <c r="G124" s="21"/>
      <c r="H124" s="337"/>
      <c r="I124" s="32"/>
      <c r="J124" s="59">
        <v>1.67</v>
      </c>
      <c r="K124" s="59"/>
      <c r="L124" s="60"/>
      <c r="M124" s="375">
        <v>1.67</v>
      </c>
      <c r="N124" s="33"/>
      <c r="O124" s="21"/>
      <c r="P124" s="364"/>
      <c r="Q124" s="341"/>
      <c r="R124" s="342"/>
    </row>
    <row r="125" spans="1:19">
      <c r="A125" s="262">
        <v>2005896</v>
      </c>
      <c r="B125" s="11" t="s">
        <v>21</v>
      </c>
      <c r="C125" s="12" t="s">
        <v>130</v>
      </c>
      <c r="D125" s="46" t="s">
        <v>14</v>
      </c>
      <c r="E125" s="33">
        <v>40</v>
      </c>
      <c r="F125" s="12">
        <v>50</v>
      </c>
      <c r="G125" s="21">
        <v>55</v>
      </c>
      <c r="H125" s="363">
        <v>145</v>
      </c>
      <c r="I125" s="33"/>
      <c r="J125" s="12"/>
      <c r="K125" s="12"/>
      <c r="L125" s="21"/>
      <c r="M125" s="338"/>
      <c r="N125" s="33"/>
      <c r="O125" s="21"/>
      <c r="P125" s="364"/>
      <c r="Q125" s="373">
        <v>30</v>
      </c>
      <c r="R125" s="374">
        <v>30</v>
      </c>
    </row>
    <row r="126" spans="1:19">
      <c r="A126" s="80">
        <v>2004457</v>
      </c>
      <c r="B126" s="15" t="s">
        <v>22</v>
      </c>
      <c r="C126" s="16" t="s">
        <v>135</v>
      </c>
      <c r="D126" s="376" t="s">
        <v>14</v>
      </c>
      <c r="E126" s="57">
        <v>35</v>
      </c>
      <c r="F126" s="16">
        <v>25</v>
      </c>
      <c r="G126" s="50">
        <v>50</v>
      </c>
      <c r="H126" s="386">
        <v>110</v>
      </c>
      <c r="I126" s="57"/>
      <c r="J126" s="16"/>
      <c r="K126" s="16"/>
      <c r="L126" s="50"/>
      <c r="M126" s="345"/>
      <c r="N126" s="57"/>
      <c r="O126" s="50"/>
      <c r="P126" s="389"/>
      <c r="Q126" s="348"/>
      <c r="R126" s="349"/>
      <c r="S126" s="371" t="s">
        <v>344</v>
      </c>
    </row>
    <row r="127" spans="1:19">
      <c r="A127" s="262">
        <v>2010140</v>
      </c>
      <c r="B127" s="11" t="s">
        <v>22</v>
      </c>
      <c r="C127" s="12" t="s">
        <v>111</v>
      </c>
      <c r="D127" s="46" t="s">
        <v>14</v>
      </c>
      <c r="E127" s="33">
        <v>40</v>
      </c>
      <c r="F127" s="12">
        <v>50</v>
      </c>
      <c r="G127" s="21">
        <v>45</v>
      </c>
      <c r="H127" s="363">
        <v>135</v>
      </c>
      <c r="I127" s="32"/>
      <c r="J127" s="11">
        <v>22.5</v>
      </c>
      <c r="K127" s="11"/>
      <c r="L127" s="31">
        <v>50</v>
      </c>
      <c r="M127" s="375">
        <v>72.5</v>
      </c>
      <c r="N127" s="33"/>
      <c r="O127" s="21"/>
      <c r="P127" s="364"/>
      <c r="Q127" s="373">
        <v>40</v>
      </c>
      <c r="R127" s="374">
        <v>40</v>
      </c>
    </row>
    <row r="128" spans="1:19" ht="13.8" thickBot="1">
      <c r="A128" s="262">
        <v>2015488</v>
      </c>
      <c r="B128" s="11" t="s">
        <v>26</v>
      </c>
      <c r="C128" s="12" t="s">
        <v>250</v>
      </c>
      <c r="D128" s="336" t="s">
        <v>14</v>
      </c>
      <c r="E128" s="33"/>
      <c r="F128" s="12"/>
      <c r="G128" s="21"/>
      <c r="H128" s="337"/>
      <c r="I128" s="33"/>
      <c r="J128" s="12"/>
      <c r="K128" s="12"/>
      <c r="L128" s="21"/>
      <c r="M128" s="338"/>
      <c r="N128" s="339">
        <v>40</v>
      </c>
      <c r="O128" s="31">
        <v>25</v>
      </c>
      <c r="P128" s="340">
        <v>65</v>
      </c>
      <c r="Q128" s="341"/>
      <c r="R128" s="342"/>
      <c r="S128" s="371" t="s">
        <v>347</v>
      </c>
    </row>
    <row r="129" spans="1:19" ht="13.8" thickBot="1">
      <c r="A129" s="587" t="s">
        <v>358</v>
      </c>
      <c r="B129" s="588"/>
      <c r="C129" s="588"/>
      <c r="D129" s="589"/>
      <c r="E129" s="604"/>
      <c r="F129" s="605"/>
      <c r="G129" s="606"/>
      <c r="H129" s="355">
        <f>SUM(H114:H128)</f>
        <v>637</v>
      </c>
      <c r="I129" s="607"/>
      <c r="J129" s="608"/>
      <c r="K129" s="608"/>
      <c r="L129" s="609"/>
      <c r="M129" s="384">
        <f>SUM(M114:M128)</f>
        <v>305.85000000000002</v>
      </c>
      <c r="N129" s="607"/>
      <c r="O129" s="609"/>
      <c r="P129" s="355">
        <f>SUM(P114:P128)</f>
        <v>65</v>
      </c>
      <c r="Q129" s="334"/>
      <c r="R129" s="355">
        <f>SUM(R114:R128)</f>
        <v>147</v>
      </c>
    </row>
    <row r="130" spans="1:19" ht="13.8" thickBot="1">
      <c r="H130" s="2"/>
      <c r="M130" s="2"/>
      <c r="P130" s="2"/>
      <c r="R130" s="2"/>
    </row>
    <row r="131" spans="1:19" ht="13.8" thickBot="1">
      <c r="A131" s="624" t="s">
        <v>421</v>
      </c>
      <c r="B131" s="625"/>
      <c r="C131" s="625"/>
      <c r="D131" s="625"/>
      <c r="E131" s="625"/>
      <c r="F131" s="625"/>
      <c r="G131" s="625"/>
      <c r="H131" s="625"/>
      <c r="I131" s="625"/>
      <c r="J131" s="625"/>
      <c r="K131" s="625"/>
      <c r="L131" s="625"/>
      <c r="M131" s="625"/>
      <c r="N131" s="625"/>
      <c r="O131" s="625"/>
      <c r="P131" s="625"/>
      <c r="Q131" s="625"/>
      <c r="R131" s="626"/>
    </row>
    <row r="132" spans="1:19">
      <c r="A132" s="51">
        <v>2009999</v>
      </c>
      <c r="B132" s="44" t="s">
        <v>10</v>
      </c>
      <c r="C132" s="45" t="s">
        <v>144</v>
      </c>
      <c r="D132" s="66" t="s">
        <v>39</v>
      </c>
      <c r="E132" s="370">
        <v>5</v>
      </c>
      <c r="F132" s="45"/>
      <c r="G132" s="52"/>
      <c r="H132" s="358">
        <v>5</v>
      </c>
      <c r="I132" s="406"/>
      <c r="J132" s="83">
        <v>0.33</v>
      </c>
      <c r="K132" s="83"/>
      <c r="L132" s="86"/>
      <c r="M132" s="407">
        <v>0.33</v>
      </c>
      <c r="N132" s="58"/>
      <c r="O132" s="52"/>
      <c r="P132" s="360"/>
      <c r="Q132" s="361"/>
      <c r="R132" s="362"/>
    </row>
    <row r="133" spans="1:19">
      <c r="A133" s="80">
        <v>2012070</v>
      </c>
      <c r="B133" s="15" t="s">
        <v>11</v>
      </c>
      <c r="C133" s="16" t="s">
        <v>145</v>
      </c>
      <c r="D133" s="48" t="s">
        <v>39</v>
      </c>
      <c r="E133" s="57"/>
      <c r="F133" s="16">
        <v>1</v>
      </c>
      <c r="G133" s="50">
        <v>15</v>
      </c>
      <c r="H133" s="386">
        <v>16</v>
      </c>
      <c r="I133" s="387"/>
      <c r="J133" s="230">
        <v>0.33</v>
      </c>
      <c r="K133" s="230"/>
      <c r="L133" s="408"/>
      <c r="M133" s="409">
        <v>0.33</v>
      </c>
      <c r="N133" s="57"/>
      <c r="O133" s="50"/>
      <c r="P133" s="389"/>
      <c r="Q133" s="390">
        <v>1</v>
      </c>
      <c r="R133" s="410">
        <v>1</v>
      </c>
    </row>
    <row r="134" spans="1:19">
      <c r="A134" s="262">
        <v>2015190</v>
      </c>
      <c r="B134" s="11" t="s">
        <v>11</v>
      </c>
      <c r="C134" s="12" t="s">
        <v>143</v>
      </c>
      <c r="D134" s="46" t="s">
        <v>39</v>
      </c>
      <c r="E134" s="33">
        <v>1</v>
      </c>
      <c r="F134" s="12">
        <v>1</v>
      </c>
      <c r="G134" s="21"/>
      <c r="H134" s="363">
        <v>2</v>
      </c>
      <c r="I134" s="33"/>
      <c r="J134" s="12"/>
      <c r="K134" s="12"/>
      <c r="L134" s="21"/>
      <c r="M134" s="338"/>
      <c r="N134" s="33"/>
      <c r="O134" s="21"/>
      <c r="P134" s="364"/>
      <c r="Q134" s="373">
        <v>1</v>
      </c>
      <c r="R134" s="374">
        <v>1</v>
      </c>
    </row>
    <row r="135" spans="1:19" ht="13.8" thickBot="1">
      <c r="A135" s="37">
        <v>2015200</v>
      </c>
      <c r="B135" s="20" t="s">
        <v>24</v>
      </c>
      <c r="C135" s="19" t="s">
        <v>268</v>
      </c>
      <c r="D135" s="47" t="s">
        <v>39</v>
      </c>
      <c r="E135" s="39"/>
      <c r="F135" s="19"/>
      <c r="G135" s="38"/>
      <c r="H135" s="350"/>
      <c r="I135" s="356"/>
      <c r="J135" s="63">
        <v>0.33</v>
      </c>
      <c r="K135" s="63"/>
      <c r="L135" s="81"/>
      <c r="M135" s="411">
        <v>0.33</v>
      </c>
      <c r="N135" s="39"/>
      <c r="O135" s="38"/>
      <c r="P135" s="366"/>
      <c r="Q135" s="236"/>
      <c r="R135" s="354"/>
    </row>
    <row r="136" spans="1:19" ht="13.8" thickBot="1">
      <c r="A136" s="587" t="s">
        <v>358</v>
      </c>
      <c r="B136" s="588"/>
      <c r="C136" s="588"/>
      <c r="D136" s="589"/>
      <c r="E136" s="604"/>
      <c r="F136" s="605"/>
      <c r="G136" s="606"/>
      <c r="H136" s="355">
        <f>SUM(H132:H135)</f>
        <v>23</v>
      </c>
      <c r="I136" s="607"/>
      <c r="J136" s="608"/>
      <c r="K136" s="608"/>
      <c r="L136" s="609"/>
      <c r="M136" s="384">
        <f>SUM(M132:M135)</f>
        <v>0.99</v>
      </c>
      <c r="N136" s="607"/>
      <c r="O136" s="609"/>
      <c r="P136" s="355">
        <f>SUM(P132:P135)</f>
        <v>0</v>
      </c>
      <c r="Q136" s="334"/>
      <c r="R136" s="355">
        <f>SUM(R132:R135)</f>
        <v>2</v>
      </c>
    </row>
    <row r="137" spans="1:19" ht="13.8" thickBot="1">
      <c r="H137" s="2"/>
      <c r="M137" s="2"/>
      <c r="P137" s="2"/>
      <c r="R137" s="2"/>
    </row>
    <row r="138" spans="1:19" ht="13.8" thickBot="1">
      <c r="A138" s="624" t="s">
        <v>422</v>
      </c>
      <c r="B138" s="625"/>
      <c r="C138" s="625"/>
      <c r="D138" s="625"/>
      <c r="E138" s="625"/>
      <c r="F138" s="625"/>
      <c r="G138" s="625"/>
      <c r="H138" s="625"/>
      <c r="I138" s="625"/>
      <c r="J138" s="625"/>
      <c r="K138" s="625"/>
      <c r="L138" s="625"/>
      <c r="M138" s="625"/>
      <c r="N138" s="625"/>
      <c r="O138" s="625"/>
      <c r="P138" s="625"/>
      <c r="Q138" s="625"/>
      <c r="R138" s="626"/>
    </row>
    <row r="139" spans="1:19" ht="13.8" thickBot="1">
      <c r="A139" s="51">
        <v>2008453</v>
      </c>
      <c r="B139" s="44" t="s">
        <v>9</v>
      </c>
      <c r="C139" s="45" t="s">
        <v>58</v>
      </c>
      <c r="D139" s="357" t="s">
        <v>33</v>
      </c>
      <c r="E139" s="58"/>
      <c r="F139" s="45">
        <v>10</v>
      </c>
      <c r="G139" s="53"/>
      <c r="H139" s="358">
        <v>10</v>
      </c>
      <c r="I139" s="58"/>
      <c r="J139" s="45"/>
      <c r="K139" s="45"/>
      <c r="L139" s="52"/>
      <c r="M139" s="359"/>
      <c r="N139" s="58"/>
      <c r="O139" s="52"/>
      <c r="P139" s="360"/>
      <c r="Q139" s="361">
        <v>20</v>
      </c>
      <c r="R139" s="362">
        <v>20</v>
      </c>
      <c r="S139" s="371" t="s">
        <v>345</v>
      </c>
    </row>
    <row r="140" spans="1:19" ht="13.8" thickBot="1">
      <c r="A140" s="610" t="s">
        <v>357</v>
      </c>
      <c r="B140" s="611"/>
      <c r="C140" s="611"/>
      <c r="D140" s="612"/>
      <c r="E140" s="613"/>
      <c r="F140" s="614"/>
      <c r="G140" s="615"/>
      <c r="H140" s="367">
        <f>H139</f>
        <v>10</v>
      </c>
      <c r="I140" s="613"/>
      <c r="J140" s="614"/>
      <c r="K140" s="614"/>
      <c r="L140" s="615"/>
      <c r="M140" s="367">
        <f>M139</f>
        <v>0</v>
      </c>
      <c r="N140" s="613"/>
      <c r="O140" s="615"/>
      <c r="P140" s="367">
        <f>P139</f>
        <v>0</v>
      </c>
      <c r="Q140" s="369"/>
      <c r="R140" s="367">
        <f>R139</f>
        <v>20</v>
      </c>
    </row>
    <row r="141" spans="1:19">
      <c r="A141" s="36">
        <v>2009698</v>
      </c>
      <c r="B141" s="11" t="s">
        <v>11</v>
      </c>
      <c r="C141" s="12" t="s">
        <v>119</v>
      </c>
      <c r="D141" s="46" t="s">
        <v>33</v>
      </c>
      <c r="E141" s="33">
        <v>25</v>
      </c>
      <c r="F141" s="12">
        <v>45</v>
      </c>
      <c r="G141" s="21">
        <v>1</v>
      </c>
      <c r="H141" s="363">
        <v>71</v>
      </c>
      <c r="I141" s="32"/>
      <c r="J141" s="59">
        <v>8.33</v>
      </c>
      <c r="K141" s="59"/>
      <c r="L141" s="31">
        <v>45</v>
      </c>
      <c r="M141" s="375">
        <v>53.33</v>
      </c>
      <c r="N141" s="33"/>
      <c r="O141" s="21"/>
      <c r="P141" s="364"/>
      <c r="Q141" s="373">
        <v>35</v>
      </c>
      <c r="R141" s="374">
        <v>35</v>
      </c>
    </row>
    <row r="142" spans="1:19">
      <c r="A142" s="36">
        <v>2007962</v>
      </c>
      <c r="B142" s="11" t="s">
        <v>11</v>
      </c>
      <c r="C142" s="12" t="s">
        <v>120</v>
      </c>
      <c r="D142" s="46" t="s">
        <v>33</v>
      </c>
      <c r="E142" s="33">
        <v>30</v>
      </c>
      <c r="F142" s="12">
        <v>15</v>
      </c>
      <c r="G142" s="21">
        <v>35</v>
      </c>
      <c r="H142" s="363">
        <v>80</v>
      </c>
      <c r="I142" s="32"/>
      <c r="J142" s="59">
        <v>8.33</v>
      </c>
      <c r="K142" s="59"/>
      <c r="L142" s="31">
        <v>1</v>
      </c>
      <c r="M142" s="375">
        <v>9.33</v>
      </c>
      <c r="N142" s="33"/>
      <c r="O142" s="21"/>
      <c r="P142" s="364"/>
      <c r="Q142" s="373">
        <v>30</v>
      </c>
      <c r="R142" s="374">
        <v>30</v>
      </c>
    </row>
    <row r="143" spans="1:19">
      <c r="A143" s="262">
        <v>2012164</v>
      </c>
      <c r="B143" s="11" t="s">
        <v>11</v>
      </c>
      <c r="C143" s="12" t="s">
        <v>118</v>
      </c>
      <c r="D143" s="46" t="s">
        <v>33</v>
      </c>
      <c r="E143" s="33">
        <v>1</v>
      </c>
      <c r="F143" s="12">
        <v>1</v>
      </c>
      <c r="G143" s="21"/>
      <c r="H143" s="363">
        <v>2</v>
      </c>
      <c r="I143" s="33"/>
      <c r="J143" s="12"/>
      <c r="K143" s="12"/>
      <c r="L143" s="21"/>
      <c r="M143" s="338"/>
      <c r="N143" s="33"/>
      <c r="O143" s="21"/>
      <c r="P143" s="364"/>
      <c r="Q143" s="373">
        <v>1</v>
      </c>
      <c r="R143" s="374">
        <v>1</v>
      </c>
    </row>
    <row r="144" spans="1:19">
      <c r="A144" s="36">
        <v>2007535</v>
      </c>
      <c r="B144" s="11" t="s">
        <v>10</v>
      </c>
      <c r="C144" s="12" t="s">
        <v>85</v>
      </c>
      <c r="D144" s="46" t="s">
        <v>33</v>
      </c>
      <c r="E144" s="65">
        <v>3</v>
      </c>
      <c r="F144" s="12"/>
      <c r="G144" s="21"/>
      <c r="H144" s="363">
        <v>3</v>
      </c>
      <c r="I144" s="32"/>
      <c r="J144" s="59"/>
      <c r="K144" s="59"/>
      <c r="L144" s="31">
        <v>15</v>
      </c>
      <c r="M144" s="372">
        <v>15</v>
      </c>
      <c r="N144" s="33"/>
      <c r="O144" s="21"/>
      <c r="P144" s="364"/>
      <c r="Q144" s="373">
        <v>5</v>
      </c>
      <c r="R144" s="374">
        <v>5</v>
      </c>
    </row>
    <row r="145" spans="1:18">
      <c r="A145" s="36">
        <v>2007519</v>
      </c>
      <c r="B145" s="11" t="s">
        <v>10</v>
      </c>
      <c r="C145" s="12" t="s">
        <v>88</v>
      </c>
      <c r="D145" s="46" t="s">
        <v>33</v>
      </c>
      <c r="E145" s="33"/>
      <c r="F145" s="12"/>
      <c r="G145" s="21"/>
      <c r="H145" s="337"/>
      <c r="I145" s="33"/>
      <c r="J145" s="12"/>
      <c r="K145" s="12"/>
      <c r="L145" s="21"/>
      <c r="M145" s="338"/>
      <c r="N145" s="33"/>
      <c r="O145" s="21"/>
      <c r="P145" s="364"/>
      <c r="Q145" s="373">
        <v>1</v>
      </c>
      <c r="R145" s="374">
        <v>1</v>
      </c>
    </row>
    <row r="146" spans="1:18" ht="13.8" thickBot="1">
      <c r="A146" s="343">
        <v>2014447</v>
      </c>
      <c r="B146" s="15" t="s">
        <v>16</v>
      </c>
      <c r="C146" s="16" t="s">
        <v>117</v>
      </c>
      <c r="D146" s="48" t="s">
        <v>33</v>
      </c>
      <c r="E146" s="57"/>
      <c r="F146" s="16"/>
      <c r="G146" s="50"/>
      <c r="H146" s="344"/>
      <c r="I146" s="387"/>
      <c r="J146" s="230">
        <v>8.33</v>
      </c>
      <c r="K146" s="230"/>
      <c r="L146" s="408"/>
      <c r="M146" s="409">
        <v>8.33</v>
      </c>
      <c r="N146" s="57"/>
      <c r="O146" s="50"/>
      <c r="P146" s="389"/>
      <c r="Q146" s="348"/>
      <c r="R146" s="349"/>
    </row>
    <row r="147" spans="1:18" ht="13.8" thickBot="1">
      <c r="A147" s="587" t="s">
        <v>358</v>
      </c>
      <c r="B147" s="588"/>
      <c r="C147" s="588"/>
      <c r="D147" s="589"/>
      <c r="E147" s="613"/>
      <c r="F147" s="614"/>
      <c r="G147" s="615"/>
      <c r="H147" s="367">
        <f>SUM(H141:H146)</f>
        <v>156</v>
      </c>
      <c r="I147" s="613"/>
      <c r="J147" s="614"/>
      <c r="K147" s="614"/>
      <c r="L147" s="615"/>
      <c r="M147" s="412">
        <f>SUM(M141:M146)</f>
        <v>85.99</v>
      </c>
      <c r="N147" s="613"/>
      <c r="O147" s="615"/>
      <c r="P147" s="367">
        <f>SUM(P141:P146)</f>
        <v>0</v>
      </c>
      <c r="Q147" s="369"/>
      <c r="R147" s="367">
        <f>SUM(R141:R146)</f>
        <v>72</v>
      </c>
    </row>
    <row r="148" spans="1:18" ht="13.8" thickBot="1">
      <c r="H148" s="2"/>
      <c r="M148" s="2"/>
      <c r="P148" s="2"/>
      <c r="R148" s="2"/>
    </row>
    <row r="149" spans="1:18" ht="13.8" thickBot="1">
      <c r="A149" s="624" t="s">
        <v>423</v>
      </c>
      <c r="B149" s="625"/>
      <c r="C149" s="625"/>
      <c r="D149" s="625"/>
      <c r="E149" s="625"/>
      <c r="F149" s="625"/>
      <c r="G149" s="625"/>
      <c r="H149" s="625"/>
      <c r="I149" s="625"/>
      <c r="J149" s="625"/>
      <c r="K149" s="625"/>
      <c r="L149" s="625"/>
      <c r="M149" s="625"/>
      <c r="N149" s="625"/>
      <c r="O149" s="625"/>
      <c r="P149" s="625"/>
      <c r="Q149" s="625"/>
      <c r="R149" s="626"/>
    </row>
    <row r="150" spans="1:18">
      <c r="A150" s="36">
        <v>2014942</v>
      </c>
      <c r="B150" s="11" t="s">
        <v>11</v>
      </c>
      <c r="C150" s="12" t="s">
        <v>260</v>
      </c>
      <c r="D150" s="46" t="s">
        <v>35</v>
      </c>
      <c r="E150" s="33">
        <v>3</v>
      </c>
      <c r="F150" s="12"/>
      <c r="G150" s="21">
        <v>1</v>
      </c>
      <c r="H150" s="363">
        <v>4</v>
      </c>
      <c r="I150" s="32"/>
      <c r="J150" s="59">
        <v>1</v>
      </c>
      <c r="K150" s="59"/>
      <c r="L150" s="31">
        <v>20</v>
      </c>
      <c r="M150" s="372">
        <v>21</v>
      </c>
      <c r="N150" s="33"/>
      <c r="O150" s="21"/>
      <c r="P150" s="364"/>
      <c r="Q150" s="373">
        <v>5</v>
      </c>
      <c r="R150" s="374">
        <v>5</v>
      </c>
    </row>
    <row r="151" spans="1:18">
      <c r="A151" s="80">
        <v>2016649</v>
      </c>
      <c r="B151" s="15" t="s">
        <v>11</v>
      </c>
      <c r="C151" s="16" t="s">
        <v>215</v>
      </c>
      <c r="D151" s="48" t="s">
        <v>35</v>
      </c>
      <c r="E151" s="57">
        <v>1</v>
      </c>
      <c r="F151" s="16">
        <v>1</v>
      </c>
      <c r="G151" s="50">
        <v>1</v>
      </c>
      <c r="H151" s="386">
        <v>3</v>
      </c>
      <c r="I151" s="57"/>
      <c r="J151" s="16"/>
      <c r="K151" s="16"/>
      <c r="L151" s="50"/>
      <c r="M151" s="345"/>
      <c r="N151" s="57"/>
      <c r="O151" s="50"/>
      <c r="P151" s="389"/>
      <c r="Q151" s="348"/>
      <c r="R151" s="349"/>
    </row>
    <row r="152" spans="1:18">
      <c r="A152" s="36">
        <v>2014654</v>
      </c>
      <c r="B152" s="11" t="s">
        <v>11</v>
      </c>
      <c r="C152" s="12" t="s">
        <v>214</v>
      </c>
      <c r="D152" s="46" t="s">
        <v>35</v>
      </c>
      <c r="E152" s="33">
        <v>15</v>
      </c>
      <c r="F152" s="12">
        <v>30</v>
      </c>
      <c r="G152" s="21">
        <v>40</v>
      </c>
      <c r="H152" s="363">
        <v>85</v>
      </c>
      <c r="I152" s="32"/>
      <c r="J152" s="59">
        <v>1</v>
      </c>
      <c r="K152" s="59"/>
      <c r="L152" s="60"/>
      <c r="M152" s="372">
        <v>1</v>
      </c>
      <c r="N152" s="33"/>
      <c r="O152" s="21"/>
      <c r="P152" s="364"/>
      <c r="Q152" s="373">
        <v>1</v>
      </c>
      <c r="R152" s="374">
        <v>1</v>
      </c>
    </row>
    <row r="153" spans="1:18" ht="13.8" thickBot="1">
      <c r="A153" s="413">
        <v>2016241</v>
      </c>
      <c r="B153" s="414" t="s">
        <v>16</v>
      </c>
      <c r="C153" s="415" t="s">
        <v>106</v>
      </c>
      <c r="D153" s="48" t="s">
        <v>35</v>
      </c>
      <c r="E153" s="416"/>
      <c r="F153" s="415"/>
      <c r="G153" s="417"/>
      <c r="H153" s="418"/>
      <c r="I153" s="419"/>
      <c r="J153" s="420">
        <v>1</v>
      </c>
      <c r="K153" s="420"/>
      <c r="L153" s="421"/>
      <c r="M153" s="422">
        <v>1</v>
      </c>
      <c r="N153" s="416"/>
      <c r="O153" s="417"/>
      <c r="P153" s="423"/>
      <c r="Q153" s="55"/>
      <c r="R153" s="424"/>
    </row>
    <row r="154" spans="1:18" ht="13.8" thickBot="1">
      <c r="A154" s="587" t="s">
        <v>358</v>
      </c>
      <c r="B154" s="588"/>
      <c r="C154" s="588"/>
      <c r="D154" s="589"/>
      <c r="E154" s="613"/>
      <c r="F154" s="614"/>
      <c r="G154" s="615"/>
      <c r="H154" s="367">
        <f>SUM(H150:H153)</f>
        <v>92</v>
      </c>
      <c r="I154" s="613"/>
      <c r="J154" s="614"/>
      <c r="K154" s="614"/>
      <c r="L154" s="615"/>
      <c r="M154" s="367">
        <f>SUM(M150:M153)</f>
        <v>23</v>
      </c>
      <c r="N154" s="613"/>
      <c r="O154" s="615"/>
      <c r="P154" s="367">
        <f>SUM(P150:P153)</f>
        <v>0</v>
      </c>
      <c r="Q154" s="369"/>
      <c r="R154" s="367">
        <f>SUM(R150:R153)</f>
        <v>6</v>
      </c>
    </row>
    <row r="155" spans="1:18" ht="13.8" thickBot="1">
      <c r="H155" s="2"/>
      <c r="M155" s="2"/>
      <c r="P155" s="2"/>
      <c r="R155" s="2"/>
    </row>
    <row r="156" spans="1:18" ht="13.8" thickBot="1">
      <c r="A156" s="624" t="s">
        <v>424</v>
      </c>
      <c r="B156" s="625"/>
      <c r="C156" s="625"/>
      <c r="D156" s="625"/>
      <c r="E156" s="625"/>
      <c r="F156" s="625"/>
      <c r="G156" s="625"/>
      <c r="H156" s="625"/>
      <c r="I156" s="625"/>
      <c r="J156" s="625"/>
      <c r="K156" s="625"/>
      <c r="L156" s="625"/>
      <c r="M156" s="625"/>
      <c r="N156" s="625"/>
      <c r="O156" s="625"/>
      <c r="P156" s="625"/>
      <c r="Q156" s="625"/>
      <c r="R156" s="626"/>
    </row>
    <row r="157" spans="1:18">
      <c r="A157" s="51">
        <v>2000668</v>
      </c>
      <c r="B157" s="44" t="s">
        <v>10</v>
      </c>
      <c r="C157" s="45" t="s">
        <v>147</v>
      </c>
      <c r="D157" s="66" t="s">
        <v>38</v>
      </c>
      <c r="E157" s="370">
        <v>10</v>
      </c>
      <c r="F157" s="45"/>
      <c r="G157" s="52">
        <v>25</v>
      </c>
      <c r="H157" s="358">
        <v>35</v>
      </c>
      <c r="I157" s="58"/>
      <c r="J157" s="45"/>
      <c r="K157" s="45"/>
      <c r="L157" s="52"/>
      <c r="M157" s="359"/>
      <c r="N157" s="58"/>
      <c r="O157" s="52"/>
      <c r="P157" s="360"/>
      <c r="Q157" s="361"/>
      <c r="R157" s="362"/>
    </row>
    <row r="158" spans="1:18" ht="13.8" thickBot="1">
      <c r="A158" s="37">
        <v>2013309</v>
      </c>
      <c r="B158" s="20" t="s">
        <v>11</v>
      </c>
      <c r="C158" s="19" t="s">
        <v>146</v>
      </c>
      <c r="D158" s="47" t="s">
        <v>38</v>
      </c>
      <c r="E158" s="39">
        <v>1</v>
      </c>
      <c r="F158" s="54"/>
      <c r="G158" s="425"/>
      <c r="H158" s="392">
        <v>1</v>
      </c>
      <c r="I158" s="356"/>
      <c r="J158" s="63"/>
      <c r="K158" s="63"/>
      <c r="L158" s="61">
        <v>5</v>
      </c>
      <c r="M158" s="365">
        <v>5</v>
      </c>
      <c r="N158" s="39"/>
      <c r="O158" s="38"/>
      <c r="P158" s="366"/>
      <c r="Q158" s="393">
        <v>1</v>
      </c>
      <c r="R158" s="394">
        <v>1</v>
      </c>
    </row>
    <row r="159" spans="1:18" ht="13.8" thickBot="1">
      <c r="A159" s="587" t="s">
        <v>358</v>
      </c>
      <c r="B159" s="588"/>
      <c r="C159" s="588"/>
      <c r="D159" s="589"/>
      <c r="E159" s="613"/>
      <c r="F159" s="614"/>
      <c r="G159" s="615"/>
      <c r="H159" s="367">
        <f>SUM(H157:H158)</f>
        <v>36</v>
      </c>
      <c r="I159" s="613"/>
      <c r="J159" s="614"/>
      <c r="K159" s="614"/>
      <c r="L159" s="615"/>
      <c r="M159" s="367">
        <f>SUM(M157:M158)</f>
        <v>5</v>
      </c>
      <c r="N159" s="613"/>
      <c r="O159" s="615"/>
      <c r="P159" s="367">
        <f>SUM(P157:P158)</f>
        <v>0</v>
      </c>
      <c r="Q159" s="369"/>
      <c r="R159" s="367">
        <f>SUM(R157:R158)</f>
        <v>1</v>
      </c>
    </row>
    <row r="160" spans="1:18" ht="13.8" thickBot="1">
      <c r="H160" s="2"/>
      <c r="M160" s="2"/>
      <c r="P160" s="2"/>
      <c r="R160" s="2"/>
    </row>
    <row r="161" spans="1:19" ht="13.8" thickBot="1">
      <c r="A161" s="624" t="s">
        <v>425</v>
      </c>
      <c r="B161" s="625"/>
      <c r="C161" s="625"/>
      <c r="D161" s="625"/>
      <c r="E161" s="625"/>
      <c r="F161" s="625"/>
      <c r="G161" s="625"/>
      <c r="H161" s="625"/>
      <c r="I161" s="625"/>
      <c r="J161" s="625"/>
      <c r="K161" s="625"/>
      <c r="L161" s="625"/>
      <c r="M161" s="625"/>
      <c r="N161" s="625"/>
      <c r="O161" s="625"/>
      <c r="P161" s="625"/>
      <c r="Q161" s="625"/>
      <c r="R161" s="626"/>
    </row>
    <row r="162" spans="1:19">
      <c r="A162" s="51">
        <v>2008204</v>
      </c>
      <c r="B162" s="44" t="s">
        <v>10</v>
      </c>
      <c r="C162" s="45" t="s">
        <v>254</v>
      </c>
      <c r="D162" s="66" t="s">
        <v>40</v>
      </c>
      <c r="E162" s="370">
        <v>1</v>
      </c>
      <c r="F162" s="45"/>
      <c r="G162" s="52"/>
      <c r="H162" s="358">
        <v>1</v>
      </c>
      <c r="I162" s="406"/>
      <c r="J162" s="83">
        <v>0.33</v>
      </c>
      <c r="K162" s="44">
        <v>30</v>
      </c>
      <c r="L162" s="75">
        <v>35</v>
      </c>
      <c r="M162" s="407">
        <v>65.33</v>
      </c>
      <c r="N162" s="58"/>
      <c r="O162" s="52"/>
      <c r="P162" s="360"/>
      <c r="Q162" s="361"/>
      <c r="R162" s="362"/>
    </row>
    <row r="163" spans="1:19">
      <c r="A163" s="36">
        <v>2013367</v>
      </c>
      <c r="B163" s="11" t="s">
        <v>11</v>
      </c>
      <c r="C163" s="12" t="s">
        <v>248</v>
      </c>
      <c r="D163" s="336" t="s">
        <v>40</v>
      </c>
      <c r="E163" s="33">
        <v>1</v>
      </c>
      <c r="F163" s="62"/>
      <c r="G163" s="40"/>
      <c r="H163" s="363">
        <v>1</v>
      </c>
      <c r="I163" s="32"/>
      <c r="J163" s="59">
        <v>0.33</v>
      </c>
      <c r="K163" s="59"/>
      <c r="L163" s="60"/>
      <c r="M163" s="375">
        <v>0.33</v>
      </c>
      <c r="N163" s="33"/>
      <c r="O163" s="21"/>
      <c r="P163" s="364"/>
      <c r="Q163" s="341"/>
      <c r="R163" s="342"/>
      <c r="S163" s="371" t="s">
        <v>347</v>
      </c>
    </row>
    <row r="164" spans="1:19">
      <c r="A164" s="262">
        <v>2014874</v>
      </c>
      <c r="B164" s="11" t="s">
        <v>11</v>
      </c>
      <c r="C164" s="12" t="s">
        <v>303</v>
      </c>
      <c r="D164" s="46" t="s">
        <v>40</v>
      </c>
      <c r="E164" s="33"/>
      <c r="F164" s="12"/>
      <c r="G164" s="21"/>
      <c r="H164" s="337"/>
      <c r="I164" s="32"/>
      <c r="J164" s="59">
        <v>0.33</v>
      </c>
      <c r="K164" s="59"/>
      <c r="L164" s="60"/>
      <c r="M164" s="375">
        <v>0.33</v>
      </c>
      <c r="N164" s="33"/>
      <c r="O164" s="21"/>
      <c r="P164" s="364"/>
      <c r="Q164" s="341"/>
      <c r="R164" s="342"/>
    </row>
    <row r="165" spans="1:19">
      <c r="A165" s="262">
        <v>2017088</v>
      </c>
      <c r="B165" s="11" t="s">
        <v>11</v>
      </c>
      <c r="C165" s="12" t="s">
        <v>281</v>
      </c>
      <c r="D165" s="46" t="s">
        <v>40</v>
      </c>
      <c r="E165" s="33"/>
      <c r="F165" s="12">
        <v>1</v>
      </c>
      <c r="G165" s="21"/>
      <c r="H165" s="363">
        <v>1</v>
      </c>
      <c r="I165" s="33"/>
      <c r="J165" s="12"/>
      <c r="K165" s="12"/>
      <c r="L165" s="21"/>
      <c r="M165" s="338"/>
      <c r="N165" s="33"/>
      <c r="O165" s="21"/>
      <c r="P165" s="364"/>
      <c r="Q165" s="341"/>
      <c r="R165" s="342"/>
    </row>
    <row r="166" spans="1:19">
      <c r="A166" s="262">
        <v>2013341</v>
      </c>
      <c r="B166" s="11" t="s">
        <v>11</v>
      </c>
      <c r="C166" s="12" t="s">
        <v>280</v>
      </c>
      <c r="D166" s="46" t="s">
        <v>40</v>
      </c>
      <c r="E166" s="65"/>
      <c r="F166" s="12">
        <v>1</v>
      </c>
      <c r="G166" s="21"/>
      <c r="H166" s="363">
        <v>1</v>
      </c>
      <c r="I166" s="33"/>
      <c r="J166" s="12"/>
      <c r="K166" s="12"/>
      <c r="L166" s="21"/>
      <c r="M166" s="338"/>
      <c r="N166" s="33"/>
      <c r="O166" s="21"/>
      <c r="P166" s="364"/>
      <c r="Q166" s="341"/>
      <c r="R166" s="342"/>
    </row>
    <row r="167" spans="1:19">
      <c r="A167" s="262">
        <v>2014887</v>
      </c>
      <c r="B167" s="11" t="s">
        <v>11</v>
      </c>
      <c r="C167" s="12" t="s">
        <v>279</v>
      </c>
      <c r="D167" s="46" t="s">
        <v>40</v>
      </c>
      <c r="E167" s="33"/>
      <c r="F167" s="12">
        <v>1</v>
      </c>
      <c r="G167" s="21"/>
      <c r="H167" s="363">
        <v>1</v>
      </c>
      <c r="I167" s="33"/>
      <c r="J167" s="12"/>
      <c r="K167" s="12"/>
      <c r="L167" s="21"/>
      <c r="M167" s="338"/>
      <c r="N167" s="33"/>
      <c r="O167" s="21"/>
      <c r="P167" s="364"/>
      <c r="Q167" s="341"/>
      <c r="R167" s="342"/>
    </row>
    <row r="168" spans="1:19">
      <c r="A168" s="262">
        <v>2016296</v>
      </c>
      <c r="B168" s="11" t="s">
        <v>11</v>
      </c>
      <c r="C168" s="12" t="s">
        <v>282</v>
      </c>
      <c r="D168" s="46" t="s">
        <v>40</v>
      </c>
      <c r="E168" s="33"/>
      <c r="F168" s="12">
        <v>1</v>
      </c>
      <c r="G168" s="21"/>
      <c r="H168" s="363">
        <v>1</v>
      </c>
      <c r="I168" s="33"/>
      <c r="J168" s="12"/>
      <c r="K168" s="12"/>
      <c r="L168" s="21"/>
      <c r="M168" s="338"/>
      <c r="N168" s="33"/>
      <c r="O168" s="21"/>
      <c r="P168" s="364"/>
      <c r="Q168" s="341"/>
      <c r="R168" s="342"/>
    </row>
    <row r="169" spans="1:19">
      <c r="A169" s="36">
        <v>2013396</v>
      </c>
      <c r="B169" s="11" t="s">
        <v>16</v>
      </c>
      <c r="C169" s="12" t="s">
        <v>300</v>
      </c>
      <c r="D169" s="336" t="s">
        <v>40</v>
      </c>
      <c r="E169" s="33"/>
      <c r="F169" s="12"/>
      <c r="G169" s="21"/>
      <c r="H169" s="337"/>
      <c r="I169" s="32"/>
      <c r="J169" s="59">
        <v>10</v>
      </c>
      <c r="K169" s="59"/>
      <c r="L169" s="60"/>
      <c r="M169" s="372">
        <v>10</v>
      </c>
      <c r="N169" s="33"/>
      <c r="O169" s="21"/>
      <c r="P169" s="364"/>
      <c r="Q169" s="341"/>
      <c r="R169" s="342"/>
      <c r="S169" s="371" t="s">
        <v>347</v>
      </c>
    </row>
    <row r="170" spans="1:19">
      <c r="A170" s="262">
        <v>2015420</v>
      </c>
      <c r="B170" s="11" t="s">
        <v>16</v>
      </c>
      <c r="C170" s="12" t="s">
        <v>307</v>
      </c>
      <c r="D170" s="336" t="s">
        <v>40</v>
      </c>
      <c r="E170" s="33"/>
      <c r="F170" s="12"/>
      <c r="G170" s="21"/>
      <c r="H170" s="337"/>
      <c r="I170" s="32"/>
      <c r="J170" s="59">
        <v>1.67</v>
      </c>
      <c r="K170" s="59"/>
      <c r="L170" s="60"/>
      <c r="M170" s="375">
        <v>1.67</v>
      </c>
      <c r="N170" s="33"/>
      <c r="O170" s="21"/>
      <c r="P170" s="364"/>
      <c r="Q170" s="341"/>
      <c r="R170" s="342"/>
      <c r="S170" s="371" t="s">
        <v>348</v>
      </c>
    </row>
    <row r="171" spans="1:19">
      <c r="A171" s="36">
        <v>2017282</v>
      </c>
      <c r="B171" s="11" t="s">
        <v>16</v>
      </c>
      <c r="C171" s="12" t="s">
        <v>305</v>
      </c>
      <c r="D171" s="46" t="s">
        <v>40</v>
      </c>
      <c r="E171" s="33"/>
      <c r="F171" s="12"/>
      <c r="G171" s="21"/>
      <c r="H171" s="337"/>
      <c r="I171" s="32"/>
      <c r="J171" s="59">
        <v>0.33</v>
      </c>
      <c r="K171" s="59"/>
      <c r="L171" s="60"/>
      <c r="M171" s="375">
        <v>0.33</v>
      </c>
      <c r="N171" s="33"/>
      <c r="O171" s="21"/>
      <c r="P171" s="364"/>
      <c r="Q171" s="341"/>
      <c r="R171" s="342"/>
    </row>
    <row r="172" spans="1:19">
      <c r="A172" s="262">
        <v>2015750</v>
      </c>
      <c r="B172" s="11" t="s">
        <v>17</v>
      </c>
      <c r="C172" s="12" t="s">
        <v>289</v>
      </c>
      <c r="D172" s="46" t="s">
        <v>40</v>
      </c>
      <c r="E172" s="33"/>
      <c r="F172" s="12"/>
      <c r="G172" s="21"/>
      <c r="H172" s="337"/>
      <c r="I172" s="33"/>
      <c r="J172" s="12"/>
      <c r="K172" s="12"/>
      <c r="L172" s="21"/>
      <c r="M172" s="338"/>
      <c r="N172" s="339">
        <v>1</v>
      </c>
      <c r="O172" s="31">
        <v>1</v>
      </c>
      <c r="P172" s="340">
        <v>2</v>
      </c>
      <c r="Q172" s="341"/>
      <c r="R172" s="342"/>
    </row>
    <row r="173" spans="1:19">
      <c r="A173" s="262">
        <v>2015776</v>
      </c>
      <c r="B173" s="11" t="s">
        <v>17</v>
      </c>
      <c r="C173" s="12" t="s">
        <v>253</v>
      </c>
      <c r="D173" s="46" t="s">
        <v>40</v>
      </c>
      <c r="E173" s="33"/>
      <c r="F173" s="12"/>
      <c r="G173" s="21"/>
      <c r="H173" s="337"/>
      <c r="I173" s="33"/>
      <c r="J173" s="12"/>
      <c r="K173" s="12"/>
      <c r="L173" s="21"/>
      <c r="M173" s="338"/>
      <c r="N173" s="339">
        <v>3</v>
      </c>
      <c r="O173" s="31">
        <v>1</v>
      </c>
      <c r="P173" s="340">
        <v>4</v>
      </c>
      <c r="Q173" s="341"/>
      <c r="R173" s="342"/>
    </row>
    <row r="174" spans="1:19">
      <c r="A174" s="343">
        <v>2017703</v>
      </c>
      <c r="B174" s="15" t="s">
        <v>18</v>
      </c>
      <c r="C174" s="16" t="s">
        <v>337</v>
      </c>
      <c r="D174" s="48" t="s">
        <v>40</v>
      </c>
      <c r="E174" s="57"/>
      <c r="F174" s="16"/>
      <c r="G174" s="50"/>
      <c r="H174" s="344"/>
      <c r="I174" s="57"/>
      <c r="J174" s="16"/>
      <c r="K174" s="16"/>
      <c r="L174" s="50"/>
      <c r="M174" s="345"/>
      <c r="N174" s="346"/>
      <c r="O174" s="34">
        <v>1</v>
      </c>
      <c r="P174" s="347">
        <v>1</v>
      </c>
      <c r="Q174" s="348"/>
      <c r="R174" s="349"/>
    </row>
    <row r="175" spans="1:19">
      <c r="A175" s="262">
        <v>2014094</v>
      </c>
      <c r="B175" s="11" t="s">
        <v>19</v>
      </c>
      <c r="C175" s="12" t="s">
        <v>48</v>
      </c>
      <c r="D175" s="46" t="s">
        <v>40</v>
      </c>
      <c r="E175" s="33"/>
      <c r="F175" s="12"/>
      <c r="G175" s="21"/>
      <c r="H175" s="337"/>
      <c r="I175" s="33"/>
      <c r="J175" s="12"/>
      <c r="K175" s="12"/>
      <c r="L175" s="21"/>
      <c r="M175" s="338"/>
      <c r="N175" s="339">
        <v>2</v>
      </c>
      <c r="O175" s="91">
        <v>2</v>
      </c>
      <c r="P175" s="340">
        <v>4</v>
      </c>
      <c r="Q175" s="341"/>
      <c r="R175" s="342"/>
    </row>
    <row r="176" spans="1:19">
      <c r="A176" s="262">
        <v>2015433</v>
      </c>
      <c r="B176" s="11" t="s">
        <v>24</v>
      </c>
      <c r="C176" s="12" t="s">
        <v>304</v>
      </c>
      <c r="D176" s="336" t="s">
        <v>40</v>
      </c>
      <c r="E176" s="33"/>
      <c r="F176" s="12"/>
      <c r="G176" s="21"/>
      <c r="H176" s="337"/>
      <c r="I176" s="32"/>
      <c r="J176" s="11">
        <v>22.5</v>
      </c>
      <c r="K176" s="11"/>
      <c r="L176" s="31"/>
      <c r="M176" s="375">
        <v>22.5</v>
      </c>
      <c r="N176" s="33"/>
      <c r="O176" s="21"/>
      <c r="P176" s="364"/>
      <c r="Q176" s="341"/>
      <c r="R176" s="342"/>
      <c r="S176" s="371" t="s">
        <v>348</v>
      </c>
    </row>
    <row r="177" spans="1:19">
      <c r="A177" s="262">
        <v>2016801</v>
      </c>
      <c r="B177" s="11" t="s">
        <v>24</v>
      </c>
      <c r="C177" s="12" t="s">
        <v>255</v>
      </c>
      <c r="D177" s="46" t="s">
        <v>40</v>
      </c>
      <c r="E177" s="33"/>
      <c r="F177" s="12"/>
      <c r="G177" s="21"/>
      <c r="H177" s="337"/>
      <c r="I177" s="33"/>
      <c r="J177" s="12"/>
      <c r="K177" s="12"/>
      <c r="L177" s="21"/>
      <c r="M177" s="338"/>
      <c r="N177" s="339"/>
      <c r="O177" s="31">
        <v>25</v>
      </c>
      <c r="P177" s="340">
        <v>25</v>
      </c>
      <c r="Q177" s="341"/>
      <c r="R177" s="342"/>
    </row>
    <row r="178" spans="1:19">
      <c r="A178" s="343">
        <v>2016306</v>
      </c>
      <c r="B178" s="15" t="s">
        <v>25</v>
      </c>
      <c r="C178" s="16" t="s">
        <v>302</v>
      </c>
      <c r="D178" s="48" t="s">
        <v>40</v>
      </c>
      <c r="E178" s="57"/>
      <c r="F178" s="16"/>
      <c r="G178" s="50"/>
      <c r="H178" s="344"/>
      <c r="I178" s="387"/>
      <c r="J178" s="15">
        <v>15</v>
      </c>
      <c r="K178" s="15"/>
      <c r="L178" s="34"/>
      <c r="M178" s="388">
        <v>15</v>
      </c>
      <c r="N178" s="57"/>
      <c r="O178" s="50"/>
      <c r="P178" s="389"/>
      <c r="Q178" s="348"/>
      <c r="R178" s="349"/>
    </row>
    <row r="179" spans="1:19" ht="13.8" thickBot="1">
      <c r="A179" s="301">
        <v>2017295</v>
      </c>
      <c r="B179" s="20" t="s">
        <v>25</v>
      </c>
      <c r="C179" s="19" t="s">
        <v>301</v>
      </c>
      <c r="D179" s="47" t="s">
        <v>40</v>
      </c>
      <c r="E179" s="39"/>
      <c r="F179" s="19"/>
      <c r="G179" s="38"/>
      <c r="H179" s="350"/>
      <c r="I179" s="356"/>
      <c r="J179" s="20">
        <v>15</v>
      </c>
      <c r="K179" s="20"/>
      <c r="L179" s="61"/>
      <c r="M179" s="365">
        <v>15</v>
      </c>
      <c r="N179" s="39"/>
      <c r="O179" s="38"/>
      <c r="P179" s="366"/>
      <c r="Q179" s="236"/>
      <c r="R179" s="354"/>
    </row>
    <row r="180" spans="1:19" ht="13.8" thickBot="1">
      <c r="A180" s="621" t="s">
        <v>358</v>
      </c>
      <c r="B180" s="622"/>
      <c r="C180" s="622"/>
      <c r="D180" s="623"/>
      <c r="E180" s="613"/>
      <c r="F180" s="614"/>
      <c r="G180" s="615"/>
      <c r="H180" s="367">
        <f>SUM(H162:H179)</f>
        <v>6</v>
      </c>
      <c r="I180" s="613"/>
      <c r="J180" s="614"/>
      <c r="K180" s="614"/>
      <c r="L180" s="615"/>
      <c r="M180" s="412">
        <f>SUM(M162:M179)</f>
        <v>130.49</v>
      </c>
      <c r="N180" s="613"/>
      <c r="O180" s="615"/>
      <c r="P180" s="367">
        <f>SUM(P162:P179)</f>
        <v>36</v>
      </c>
      <c r="Q180" s="369"/>
      <c r="R180" s="367">
        <f>SUM(R162:R179)</f>
        <v>0</v>
      </c>
    </row>
    <row r="181" spans="1:19" ht="13.8" thickBot="1">
      <c r="H181" s="2"/>
      <c r="M181" s="2"/>
      <c r="P181" s="2"/>
      <c r="R181" s="2"/>
    </row>
    <row r="182" spans="1:19" ht="13.8" thickBot="1">
      <c r="A182" s="624" t="s">
        <v>426</v>
      </c>
      <c r="B182" s="625"/>
      <c r="C182" s="625"/>
      <c r="D182" s="625"/>
      <c r="E182" s="625"/>
      <c r="F182" s="625"/>
      <c r="G182" s="625"/>
      <c r="H182" s="625"/>
      <c r="I182" s="625"/>
      <c r="J182" s="625"/>
      <c r="K182" s="625"/>
      <c r="L182" s="625"/>
      <c r="M182" s="625"/>
      <c r="N182" s="625"/>
      <c r="O182" s="625"/>
      <c r="P182" s="625"/>
      <c r="Q182" s="625"/>
      <c r="R182" s="626"/>
    </row>
    <row r="183" spans="1:19">
      <c r="A183" s="51">
        <v>2008822</v>
      </c>
      <c r="B183" s="44" t="s">
        <v>10</v>
      </c>
      <c r="C183" s="45" t="s">
        <v>92</v>
      </c>
      <c r="D183" s="66" t="s">
        <v>31</v>
      </c>
      <c r="E183" s="58"/>
      <c r="F183" s="45"/>
      <c r="G183" s="52"/>
      <c r="H183" s="426"/>
      <c r="I183" s="58"/>
      <c r="J183" s="45"/>
      <c r="K183" s="45"/>
      <c r="L183" s="52"/>
      <c r="M183" s="359"/>
      <c r="N183" s="58"/>
      <c r="O183" s="52"/>
      <c r="P183" s="360"/>
      <c r="Q183" s="427">
        <v>1</v>
      </c>
      <c r="R183" s="428">
        <v>1</v>
      </c>
    </row>
    <row r="184" spans="1:19">
      <c r="A184" s="36">
        <v>2001968</v>
      </c>
      <c r="B184" s="11" t="s">
        <v>10</v>
      </c>
      <c r="C184" s="12" t="s">
        <v>87</v>
      </c>
      <c r="D184" s="46" t="s">
        <v>31</v>
      </c>
      <c r="E184" s="65">
        <v>1</v>
      </c>
      <c r="F184" s="12">
        <v>15</v>
      </c>
      <c r="G184" s="21">
        <v>10</v>
      </c>
      <c r="H184" s="363">
        <v>26</v>
      </c>
      <c r="I184" s="33"/>
      <c r="J184" s="12"/>
      <c r="K184" s="12"/>
      <c r="L184" s="21"/>
      <c r="M184" s="338"/>
      <c r="N184" s="33"/>
      <c r="O184" s="21"/>
      <c r="P184" s="364"/>
      <c r="Q184" s="373">
        <v>1</v>
      </c>
      <c r="R184" s="374">
        <v>1</v>
      </c>
    </row>
    <row r="185" spans="1:19" ht="13.8" thickBot="1">
      <c r="A185" s="429">
        <v>2008819</v>
      </c>
      <c r="B185" s="87" t="s">
        <v>10</v>
      </c>
      <c r="C185" s="90" t="s">
        <v>84</v>
      </c>
      <c r="D185" s="509" t="s">
        <v>31</v>
      </c>
      <c r="E185" s="430">
        <v>1</v>
      </c>
      <c r="F185" s="90">
        <v>10</v>
      </c>
      <c r="G185" s="431"/>
      <c r="H185" s="432">
        <v>11</v>
      </c>
      <c r="I185" s="433"/>
      <c r="J185" s="90"/>
      <c r="K185" s="90"/>
      <c r="L185" s="431"/>
      <c r="M185" s="434"/>
      <c r="N185" s="433"/>
      <c r="O185" s="431"/>
      <c r="P185" s="435"/>
      <c r="Q185" s="436">
        <v>10</v>
      </c>
      <c r="R185" s="437">
        <v>10</v>
      </c>
      <c r="S185" s="371" t="s">
        <v>343</v>
      </c>
    </row>
    <row r="186" spans="1:19" ht="13.8" thickBot="1">
      <c r="A186" s="587" t="s">
        <v>358</v>
      </c>
      <c r="B186" s="588"/>
      <c r="C186" s="588"/>
      <c r="D186" s="589"/>
      <c r="E186" s="613"/>
      <c r="F186" s="614"/>
      <c r="G186" s="615"/>
      <c r="H186" s="367">
        <f>SUM(H183:H185)</f>
        <v>37</v>
      </c>
      <c r="I186" s="613"/>
      <c r="J186" s="614"/>
      <c r="K186" s="614"/>
      <c r="L186" s="615"/>
      <c r="M186" s="367">
        <f>SUM(M183:M185)</f>
        <v>0</v>
      </c>
      <c r="N186" s="613"/>
      <c r="O186" s="615"/>
      <c r="P186" s="367">
        <f>SUM(P183:P185)</f>
        <v>0</v>
      </c>
      <c r="Q186" s="369"/>
      <c r="R186" s="367">
        <f>SUM(R183:R185)</f>
        <v>12</v>
      </c>
    </row>
    <row r="187" spans="1:19" ht="13.8" thickBot="1">
      <c r="H187" s="2"/>
      <c r="M187" s="2"/>
      <c r="P187" s="2"/>
      <c r="R187" s="2"/>
    </row>
    <row r="188" spans="1:19" ht="13.8" thickBot="1">
      <c r="A188" s="624" t="s">
        <v>427</v>
      </c>
      <c r="B188" s="625"/>
      <c r="C188" s="625"/>
      <c r="D188" s="625"/>
      <c r="E188" s="625"/>
      <c r="F188" s="625"/>
      <c r="G188" s="625"/>
      <c r="H188" s="625"/>
      <c r="I188" s="625"/>
      <c r="J188" s="625"/>
      <c r="K188" s="625"/>
      <c r="L188" s="625"/>
      <c r="M188" s="625"/>
      <c r="N188" s="625"/>
      <c r="O188" s="625"/>
      <c r="P188" s="625"/>
      <c r="Q188" s="625"/>
      <c r="R188" s="626"/>
    </row>
    <row r="189" spans="1:19">
      <c r="A189" s="250">
        <v>2001227</v>
      </c>
      <c r="B189" s="44" t="s">
        <v>9</v>
      </c>
      <c r="C189" s="45" t="s">
        <v>67</v>
      </c>
      <c r="D189" s="357" t="s">
        <v>29</v>
      </c>
      <c r="E189" s="58"/>
      <c r="F189" s="385"/>
      <c r="G189" s="52">
        <v>45</v>
      </c>
      <c r="H189" s="358">
        <v>45</v>
      </c>
      <c r="I189" s="58"/>
      <c r="J189" s="45"/>
      <c r="K189" s="45"/>
      <c r="L189" s="52"/>
      <c r="M189" s="359"/>
      <c r="N189" s="58"/>
      <c r="O189" s="52"/>
      <c r="P189" s="360"/>
      <c r="Q189" s="361"/>
      <c r="R189" s="362"/>
      <c r="S189" s="371" t="s">
        <v>351</v>
      </c>
    </row>
    <row r="190" spans="1:19" ht="13.8" thickBot="1">
      <c r="A190" s="36">
        <v>2011424</v>
      </c>
      <c r="B190" s="11" t="s">
        <v>9</v>
      </c>
      <c r="C190" s="12" t="s">
        <v>249</v>
      </c>
      <c r="D190" s="46" t="s">
        <v>29</v>
      </c>
      <c r="E190" s="33"/>
      <c r="F190" s="12">
        <v>3</v>
      </c>
      <c r="G190" s="40"/>
      <c r="H190" s="363">
        <v>3</v>
      </c>
      <c r="I190" s="33"/>
      <c r="J190" s="12"/>
      <c r="K190" s="12"/>
      <c r="L190" s="21"/>
      <c r="M190" s="338"/>
      <c r="N190" s="33"/>
      <c r="O190" s="21"/>
      <c r="P190" s="364"/>
      <c r="Q190" s="341"/>
      <c r="R190" s="342"/>
    </row>
    <row r="191" spans="1:19" ht="13.8" thickBot="1">
      <c r="A191" s="610" t="s">
        <v>357</v>
      </c>
      <c r="B191" s="611"/>
      <c r="C191" s="611"/>
      <c r="D191" s="612"/>
      <c r="E191" s="613"/>
      <c r="F191" s="614"/>
      <c r="G191" s="615"/>
      <c r="H191" s="367">
        <f>SUM(H189:H190)</f>
        <v>48</v>
      </c>
      <c r="I191" s="613"/>
      <c r="J191" s="614"/>
      <c r="K191" s="614"/>
      <c r="L191" s="615"/>
      <c r="M191" s="367">
        <f>M190</f>
        <v>0</v>
      </c>
      <c r="N191" s="613"/>
      <c r="O191" s="615"/>
      <c r="P191" s="367">
        <f>P190</f>
        <v>0</v>
      </c>
      <c r="Q191" s="369"/>
      <c r="R191" s="367">
        <f>R190</f>
        <v>0</v>
      </c>
    </row>
    <row r="192" spans="1:19">
      <c r="A192" s="36">
        <v>2009180</v>
      </c>
      <c r="B192" s="11" t="s">
        <v>10</v>
      </c>
      <c r="C192" s="12" t="s">
        <v>90</v>
      </c>
      <c r="D192" s="46" t="s">
        <v>29</v>
      </c>
      <c r="E192" s="33"/>
      <c r="F192" s="12">
        <v>5</v>
      </c>
      <c r="G192" s="21"/>
      <c r="H192" s="363">
        <v>5</v>
      </c>
      <c r="I192" s="33"/>
      <c r="J192" s="12"/>
      <c r="K192" s="12"/>
      <c r="L192" s="21"/>
      <c r="M192" s="338"/>
      <c r="N192" s="33"/>
      <c r="O192" s="21"/>
      <c r="P192" s="364"/>
      <c r="Q192" s="373">
        <v>1</v>
      </c>
      <c r="R192" s="374">
        <v>1</v>
      </c>
    </row>
    <row r="193" spans="1:19">
      <c r="A193" s="262">
        <v>2013448</v>
      </c>
      <c r="B193" s="11" t="s">
        <v>11</v>
      </c>
      <c r="C193" s="12" t="s">
        <v>269</v>
      </c>
      <c r="D193" s="336" t="s">
        <v>29</v>
      </c>
      <c r="E193" s="33"/>
      <c r="F193" s="12"/>
      <c r="G193" s="21"/>
      <c r="H193" s="337"/>
      <c r="I193" s="32">
        <v>30</v>
      </c>
      <c r="J193" s="11"/>
      <c r="K193" s="11"/>
      <c r="L193" s="31"/>
      <c r="M193" s="372">
        <v>30</v>
      </c>
      <c r="N193" s="33"/>
      <c r="O193" s="21"/>
      <c r="P193" s="364"/>
      <c r="Q193" s="341"/>
      <c r="R193" s="342"/>
      <c r="S193" s="371" t="s">
        <v>345</v>
      </c>
    </row>
    <row r="194" spans="1:19">
      <c r="A194" s="36">
        <v>2014997</v>
      </c>
      <c r="B194" s="11" t="s">
        <v>11</v>
      </c>
      <c r="C194" s="12" t="s">
        <v>271</v>
      </c>
      <c r="D194" s="46" t="s">
        <v>29</v>
      </c>
      <c r="E194" s="33"/>
      <c r="F194" s="12"/>
      <c r="G194" s="21"/>
      <c r="H194" s="337"/>
      <c r="I194" s="33"/>
      <c r="J194" s="12"/>
      <c r="K194" s="12"/>
      <c r="L194" s="21"/>
      <c r="M194" s="338"/>
      <c r="N194" s="339"/>
      <c r="O194" s="60">
        <v>20</v>
      </c>
      <c r="P194" s="340">
        <v>20</v>
      </c>
      <c r="Q194" s="341"/>
      <c r="R194" s="342"/>
    </row>
    <row r="195" spans="1:19">
      <c r="A195" s="343">
        <v>2017486</v>
      </c>
      <c r="B195" s="15" t="s">
        <v>16</v>
      </c>
      <c r="C195" s="16" t="s">
        <v>322</v>
      </c>
      <c r="D195" s="48" t="s">
        <v>29</v>
      </c>
      <c r="E195" s="57"/>
      <c r="F195" s="16"/>
      <c r="G195" s="50"/>
      <c r="H195" s="344"/>
      <c r="I195" s="57"/>
      <c r="J195" s="16"/>
      <c r="K195" s="16"/>
      <c r="L195" s="50"/>
      <c r="M195" s="345"/>
      <c r="N195" s="346"/>
      <c r="O195" s="34">
        <v>1</v>
      </c>
      <c r="P195" s="347">
        <v>1</v>
      </c>
      <c r="Q195" s="348"/>
      <c r="R195" s="349"/>
    </row>
    <row r="196" spans="1:19">
      <c r="A196" s="262">
        <v>2017156</v>
      </c>
      <c r="B196" s="11" t="s">
        <v>16</v>
      </c>
      <c r="C196" s="12" t="s">
        <v>272</v>
      </c>
      <c r="D196" s="46" t="s">
        <v>29</v>
      </c>
      <c r="E196" s="33"/>
      <c r="F196" s="12"/>
      <c r="G196" s="21"/>
      <c r="H196" s="337"/>
      <c r="I196" s="33"/>
      <c r="J196" s="12"/>
      <c r="K196" s="12"/>
      <c r="L196" s="21"/>
      <c r="M196" s="338"/>
      <c r="N196" s="339">
        <v>20</v>
      </c>
      <c r="O196" s="31">
        <v>1</v>
      </c>
      <c r="P196" s="340">
        <v>21</v>
      </c>
      <c r="Q196" s="341"/>
      <c r="R196" s="342"/>
    </row>
    <row r="197" spans="1:19">
      <c r="A197" s="262">
        <v>2012478</v>
      </c>
      <c r="B197" s="11" t="s">
        <v>17</v>
      </c>
      <c r="C197" s="12" t="s">
        <v>216</v>
      </c>
      <c r="D197" s="376" t="s">
        <v>29</v>
      </c>
      <c r="E197" s="33"/>
      <c r="F197" s="12"/>
      <c r="G197" s="21"/>
      <c r="H197" s="337"/>
      <c r="I197" s="33"/>
      <c r="J197" s="12"/>
      <c r="K197" s="12"/>
      <c r="L197" s="21"/>
      <c r="M197" s="338"/>
      <c r="N197" s="339">
        <v>25</v>
      </c>
      <c r="O197" s="31">
        <v>1</v>
      </c>
      <c r="P197" s="340">
        <v>26</v>
      </c>
      <c r="Q197" s="341"/>
      <c r="R197" s="342"/>
      <c r="S197" s="371" t="s">
        <v>346</v>
      </c>
    </row>
    <row r="198" spans="1:19">
      <c r="A198" s="262">
        <v>2010645</v>
      </c>
      <c r="B198" s="11" t="s">
        <v>18</v>
      </c>
      <c r="C198" s="12" t="s">
        <v>128</v>
      </c>
      <c r="D198" s="336" t="s">
        <v>29</v>
      </c>
      <c r="E198" s="33"/>
      <c r="F198" s="12"/>
      <c r="G198" s="21"/>
      <c r="H198" s="337"/>
      <c r="I198" s="33"/>
      <c r="J198" s="12"/>
      <c r="K198" s="12"/>
      <c r="L198" s="21"/>
      <c r="M198" s="338"/>
      <c r="N198" s="339">
        <v>50</v>
      </c>
      <c r="O198" s="31">
        <v>30</v>
      </c>
      <c r="P198" s="340">
        <v>80</v>
      </c>
      <c r="Q198" s="341"/>
      <c r="R198" s="342"/>
      <c r="S198" s="371" t="s">
        <v>350</v>
      </c>
    </row>
    <row r="199" spans="1:19">
      <c r="A199" s="343">
        <v>2009229</v>
      </c>
      <c r="B199" s="15" t="s">
        <v>18</v>
      </c>
      <c r="C199" s="16" t="s">
        <v>244</v>
      </c>
      <c r="D199" s="48" t="s">
        <v>29</v>
      </c>
      <c r="E199" s="57"/>
      <c r="F199" s="16"/>
      <c r="G199" s="50"/>
      <c r="H199" s="344"/>
      <c r="I199" s="57"/>
      <c r="J199" s="16"/>
      <c r="K199" s="16"/>
      <c r="L199" s="50"/>
      <c r="M199" s="345"/>
      <c r="N199" s="346">
        <v>25</v>
      </c>
      <c r="O199" s="34">
        <v>1</v>
      </c>
      <c r="P199" s="347">
        <v>26</v>
      </c>
      <c r="Q199" s="348"/>
      <c r="R199" s="349"/>
    </row>
    <row r="200" spans="1:19">
      <c r="A200" s="262">
        <v>2010849</v>
      </c>
      <c r="B200" s="11" t="s">
        <v>18</v>
      </c>
      <c r="C200" s="12" t="s">
        <v>226</v>
      </c>
      <c r="D200" s="46" t="s">
        <v>29</v>
      </c>
      <c r="E200" s="33"/>
      <c r="F200" s="12"/>
      <c r="G200" s="21"/>
      <c r="H200" s="337"/>
      <c r="I200" s="33"/>
      <c r="J200" s="12"/>
      <c r="K200" s="12"/>
      <c r="L200" s="21"/>
      <c r="M200" s="338"/>
      <c r="N200" s="339">
        <v>30</v>
      </c>
      <c r="O200" s="31">
        <v>1</v>
      </c>
      <c r="P200" s="340">
        <v>31</v>
      </c>
      <c r="Q200" s="341"/>
      <c r="R200" s="342"/>
    </row>
    <row r="201" spans="1:19">
      <c r="A201" s="343">
        <v>2016623</v>
      </c>
      <c r="B201" s="15" t="s">
        <v>18</v>
      </c>
      <c r="C201" s="16" t="s">
        <v>222</v>
      </c>
      <c r="D201" s="48" t="s">
        <v>29</v>
      </c>
      <c r="E201" s="57"/>
      <c r="F201" s="16"/>
      <c r="G201" s="50"/>
      <c r="H201" s="344"/>
      <c r="I201" s="57"/>
      <c r="J201" s="16"/>
      <c r="K201" s="16"/>
      <c r="L201" s="50"/>
      <c r="M201" s="345"/>
      <c r="N201" s="387">
        <v>15</v>
      </c>
      <c r="O201" s="34">
        <v>1</v>
      </c>
      <c r="P201" s="347">
        <v>16</v>
      </c>
      <c r="Q201" s="348"/>
      <c r="R201" s="349"/>
    </row>
    <row r="202" spans="1:19">
      <c r="A202" s="262">
        <v>2016788</v>
      </c>
      <c r="B202" s="11" t="s">
        <v>19</v>
      </c>
      <c r="C202" s="12" t="s">
        <v>257</v>
      </c>
      <c r="D202" s="46" t="s">
        <v>29</v>
      </c>
      <c r="E202" s="33"/>
      <c r="F202" s="12"/>
      <c r="G202" s="21"/>
      <c r="H202" s="337"/>
      <c r="I202" s="33"/>
      <c r="J202" s="12"/>
      <c r="K202" s="12"/>
      <c r="L202" s="21"/>
      <c r="M202" s="338"/>
      <c r="N202" s="339">
        <v>2</v>
      </c>
      <c r="O202" s="91">
        <v>2</v>
      </c>
      <c r="P202" s="340">
        <v>4</v>
      </c>
      <c r="Q202" s="341"/>
      <c r="R202" s="342"/>
    </row>
    <row r="203" spans="1:19">
      <c r="A203" s="262">
        <v>2016607</v>
      </c>
      <c r="B203" s="11" t="s">
        <v>20</v>
      </c>
      <c r="C203" s="12" t="s">
        <v>225</v>
      </c>
      <c r="D203" s="46" t="s">
        <v>29</v>
      </c>
      <c r="E203" s="33"/>
      <c r="F203" s="12"/>
      <c r="G203" s="21"/>
      <c r="H203" s="337"/>
      <c r="I203" s="33"/>
      <c r="J203" s="12"/>
      <c r="K203" s="12"/>
      <c r="L203" s="21"/>
      <c r="M203" s="338"/>
      <c r="N203" s="339">
        <v>2</v>
      </c>
      <c r="O203" s="60">
        <v>2</v>
      </c>
      <c r="P203" s="340">
        <v>4</v>
      </c>
      <c r="Q203" s="341"/>
      <c r="R203" s="342"/>
    </row>
    <row r="204" spans="1:19">
      <c r="A204" s="262">
        <v>2009481</v>
      </c>
      <c r="B204" s="11" t="s">
        <v>21</v>
      </c>
      <c r="C204" s="12" t="s">
        <v>223</v>
      </c>
      <c r="D204" s="336" t="s">
        <v>29</v>
      </c>
      <c r="E204" s="33"/>
      <c r="F204" s="12"/>
      <c r="G204" s="21"/>
      <c r="H204" s="337"/>
      <c r="I204" s="33"/>
      <c r="J204" s="12"/>
      <c r="K204" s="12"/>
      <c r="L204" s="21"/>
      <c r="M204" s="338"/>
      <c r="N204" s="339">
        <v>50</v>
      </c>
      <c r="O204" s="31"/>
      <c r="P204" s="340">
        <v>50</v>
      </c>
      <c r="Q204" s="341"/>
      <c r="R204" s="342"/>
      <c r="S204" s="371" t="s">
        <v>346</v>
      </c>
    </row>
    <row r="205" spans="1:19">
      <c r="A205" s="36">
        <v>2015734</v>
      </c>
      <c r="B205" s="11" t="s">
        <v>21</v>
      </c>
      <c r="C205" s="12" t="s">
        <v>246</v>
      </c>
      <c r="D205" s="336" t="s">
        <v>29</v>
      </c>
      <c r="E205" s="33"/>
      <c r="F205" s="12">
        <v>35</v>
      </c>
      <c r="G205" s="21"/>
      <c r="H205" s="363">
        <v>35</v>
      </c>
      <c r="I205" s="33"/>
      <c r="J205" s="12"/>
      <c r="K205" s="12"/>
      <c r="L205" s="21"/>
      <c r="M205" s="338"/>
      <c r="N205" s="33"/>
      <c r="O205" s="21"/>
      <c r="P205" s="364"/>
      <c r="Q205" s="341"/>
      <c r="R205" s="342"/>
      <c r="S205" s="371" t="s">
        <v>346</v>
      </c>
    </row>
    <row r="206" spans="1:19" ht="13.8" thickBot="1">
      <c r="A206" s="343">
        <v>2002459</v>
      </c>
      <c r="B206" s="15" t="s">
        <v>24</v>
      </c>
      <c r="C206" s="16" t="s">
        <v>97</v>
      </c>
      <c r="D206" s="48" t="s">
        <v>29</v>
      </c>
      <c r="E206" s="57"/>
      <c r="F206" s="16"/>
      <c r="G206" s="50"/>
      <c r="H206" s="344"/>
      <c r="I206" s="57"/>
      <c r="J206" s="16"/>
      <c r="K206" s="16"/>
      <c r="L206" s="50"/>
      <c r="M206" s="345"/>
      <c r="N206" s="346">
        <v>50</v>
      </c>
      <c r="O206" s="34">
        <v>30</v>
      </c>
      <c r="P206" s="347">
        <v>80</v>
      </c>
      <c r="Q206" s="348"/>
      <c r="R206" s="349"/>
    </row>
    <row r="207" spans="1:19" ht="13.8" thickBot="1">
      <c r="A207" s="587" t="s">
        <v>358</v>
      </c>
      <c r="B207" s="588"/>
      <c r="C207" s="588"/>
      <c r="D207" s="589"/>
      <c r="E207" s="613"/>
      <c r="F207" s="614"/>
      <c r="G207" s="615"/>
      <c r="H207" s="367">
        <f>SUM(H192:H206)</f>
        <v>40</v>
      </c>
      <c r="I207" s="613"/>
      <c r="J207" s="614"/>
      <c r="K207" s="614"/>
      <c r="L207" s="615"/>
      <c r="M207" s="367">
        <f>SUM(M192:M206)</f>
        <v>30</v>
      </c>
      <c r="N207" s="613"/>
      <c r="O207" s="615"/>
      <c r="P207" s="367">
        <f>SUM(P192:P206)</f>
        <v>359</v>
      </c>
      <c r="Q207" s="369"/>
      <c r="R207" s="367">
        <f>SUM(R192:R206)</f>
        <v>1</v>
      </c>
    </row>
    <row r="208" spans="1:19" ht="13.8" thickBot="1">
      <c r="H208" s="2"/>
      <c r="M208" s="2"/>
      <c r="P208" s="2"/>
      <c r="R208" s="2"/>
    </row>
    <row r="209" spans="1:19" ht="13.8" thickBot="1">
      <c r="A209" s="598" t="s">
        <v>428</v>
      </c>
      <c r="B209" s="599"/>
      <c r="C209" s="599"/>
      <c r="D209" s="599"/>
      <c r="E209" s="599"/>
      <c r="F209" s="599"/>
      <c r="G209" s="599"/>
      <c r="H209" s="599"/>
      <c r="I209" s="599"/>
      <c r="J209" s="599"/>
      <c r="K209" s="599"/>
      <c r="L209" s="599"/>
      <c r="M209" s="599"/>
      <c r="N209" s="599"/>
      <c r="O209" s="599"/>
      <c r="P209" s="599"/>
      <c r="Q209" s="599"/>
      <c r="R209" s="600"/>
    </row>
    <row r="210" spans="1:19">
      <c r="A210" s="36">
        <v>2001955</v>
      </c>
      <c r="B210" s="11" t="s">
        <v>9</v>
      </c>
      <c r="C210" s="12" t="s">
        <v>72</v>
      </c>
      <c r="D210" s="46" t="s">
        <v>13</v>
      </c>
      <c r="E210" s="33"/>
      <c r="F210" s="12">
        <v>30</v>
      </c>
      <c r="G210" s="21">
        <v>30</v>
      </c>
      <c r="H210" s="363">
        <v>60</v>
      </c>
      <c r="I210" s="33"/>
      <c r="J210" s="12"/>
      <c r="K210" s="12"/>
      <c r="L210" s="21"/>
      <c r="M210" s="338"/>
      <c r="N210" s="33"/>
      <c r="O210" s="21"/>
      <c r="P210" s="364"/>
      <c r="Q210" s="341">
        <v>5</v>
      </c>
      <c r="R210" s="342">
        <v>5</v>
      </c>
    </row>
    <row r="211" spans="1:19" ht="13.8" thickBot="1">
      <c r="A211" s="36">
        <v>2003225</v>
      </c>
      <c r="B211" s="11" t="s">
        <v>9</v>
      </c>
      <c r="C211" s="12" t="s">
        <v>70</v>
      </c>
      <c r="D211" s="46" t="s">
        <v>13</v>
      </c>
      <c r="E211" s="33">
        <v>45</v>
      </c>
      <c r="F211" s="62"/>
      <c r="G211" s="40"/>
      <c r="H211" s="363">
        <v>45</v>
      </c>
      <c r="I211" s="33"/>
      <c r="J211" s="12"/>
      <c r="K211" s="12"/>
      <c r="L211" s="21"/>
      <c r="M211" s="338"/>
      <c r="N211" s="33"/>
      <c r="O211" s="21"/>
      <c r="P211" s="364"/>
      <c r="Q211" s="341">
        <v>3</v>
      </c>
      <c r="R211" s="342">
        <v>3</v>
      </c>
    </row>
    <row r="212" spans="1:19" ht="13.8" thickBot="1">
      <c r="A212" s="610" t="s">
        <v>357</v>
      </c>
      <c r="B212" s="611"/>
      <c r="C212" s="611"/>
      <c r="D212" s="612"/>
      <c r="E212" s="613"/>
      <c r="F212" s="614"/>
      <c r="G212" s="615"/>
      <c r="H212" s="367">
        <f>SUM(H210:H211)</f>
        <v>105</v>
      </c>
      <c r="I212" s="613"/>
      <c r="J212" s="614"/>
      <c r="K212" s="614"/>
      <c r="L212" s="615"/>
      <c r="M212" s="367">
        <f>SUM(M210:M211)</f>
        <v>0</v>
      </c>
      <c r="N212" s="613"/>
      <c r="O212" s="615"/>
      <c r="P212" s="367">
        <f>SUM(P210:P211)</f>
        <v>0</v>
      </c>
      <c r="Q212" s="369"/>
      <c r="R212" s="367">
        <f>SUM(R210:R211)</f>
        <v>8</v>
      </c>
    </row>
    <row r="213" spans="1:19">
      <c r="A213" s="36">
        <v>2008615</v>
      </c>
      <c r="B213" s="11" t="s">
        <v>10</v>
      </c>
      <c r="C213" s="12" t="s">
        <v>82</v>
      </c>
      <c r="D213" s="46" t="s">
        <v>13</v>
      </c>
      <c r="E213" s="65">
        <v>20</v>
      </c>
      <c r="F213" s="12"/>
      <c r="G213" s="21">
        <v>45</v>
      </c>
      <c r="H213" s="363">
        <v>65</v>
      </c>
      <c r="I213" s="33"/>
      <c r="J213" s="12"/>
      <c r="K213" s="12"/>
      <c r="L213" s="21"/>
      <c r="M213" s="338"/>
      <c r="N213" s="33"/>
      <c r="O213" s="21"/>
      <c r="P213" s="364"/>
      <c r="Q213" s="373">
        <v>20</v>
      </c>
      <c r="R213" s="374">
        <v>20</v>
      </c>
    </row>
    <row r="214" spans="1:19">
      <c r="A214" s="80">
        <v>2013752</v>
      </c>
      <c r="B214" s="15" t="s">
        <v>11</v>
      </c>
      <c r="C214" s="16" t="s">
        <v>217</v>
      </c>
      <c r="D214" s="48" t="s">
        <v>13</v>
      </c>
      <c r="E214" s="57">
        <v>1</v>
      </c>
      <c r="F214" s="16">
        <v>1</v>
      </c>
      <c r="G214" s="50">
        <v>1</v>
      </c>
      <c r="H214" s="386">
        <v>3</v>
      </c>
      <c r="I214" s="57"/>
      <c r="J214" s="16"/>
      <c r="K214" s="16"/>
      <c r="L214" s="50"/>
      <c r="M214" s="345"/>
      <c r="N214" s="57"/>
      <c r="O214" s="50"/>
      <c r="P214" s="389"/>
      <c r="Q214" s="390">
        <v>1</v>
      </c>
      <c r="R214" s="391">
        <v>1</v>
      </c>
    </row>
    <row r="215" spans="1:19">
      <c r="A215" s="36">
        <v>2016348</v>
      </c>
      <c r="B215" s="11" t="s">
        <v>11</v>
      </c>
      <c r="C215" s="12" t="s">
        <v>78</v>
      </c>
      <c r="D215" s="46" t="s">
        <v>13</v>
      </c>
      <c r="E215" s="33"/>
      <c r="F215" s="12"/>
      <c r="G215" s="21"/>
      <c r="H215" s="337"/>
      <c r="I215" s="33"/>
      <c r="J215" s="12"/>
      <c r="K215" s="12"/>
      <c r="L215" s="21"/>
      <c r="M215" s="338"/>
      <c r="N215" s="33"/>
      <c r="O215" s="21"/>
      <c r="P215" s="364"/>
      <c r="Q215" s="373">
        <v>1</v>
      </c>
      <c r="R215" s="374">
        <v>1</v>
      </c>
    </row>
    <row r="216" spans="1:19" ht="13.8" thickBot="1">
      <c r="A216" s="301">
        <v>2009164</v>
      </c>
      <c r="B216" s="20" t="s">
        <v>21</v>
      </c>
      <c r="C216" s="19" t="s">
        <v>133</v>
      </c>
      <c r="D216" s="47" t="s">
        <v>13</v>
      </c>
      <c r="E216" s="39">
        <v>30</v>
      </c>
      <c r="F216" s="19">
        <v>55</v>
      </c>
      <c r="G216" s="38">
        <v>50</v>
      </c>
      <c r="H216" s="392">
        <v>135</v>
      </c>
      <c r="I216" s="39"/>
      <c r="J216" s="19"/>
      <c r="K216" s="19"/>
      <c r="L216" s="38"/>
      <c r="M216" s="351"/>
      <c r="N216" s="39"/>
      <c r="O216" s="38"/>
      <c r="P216" s="366"/>
      <c r="Q216" s="393">
        <v>45</v>
      </c>
      <c r="R216" s="394">
        <v>45</v>
      </c>
    </row>
    <row r="217" spans="1:19" ht="13.8" thickBot="1">
      <c r="A217" s="587" t="s">
        <v>358</v>
      </c>
      <c r="B217" s="588"/>
      <c r="C217" s="588"/>
      <c r="D217" s="589"/>
      <c r="E217" s="613"/>
      <c r="F217" s="614"/>
      <c r="G217" s="615"/>
      <c r="H217" s="367">
        <f>SUM(H213:H216)</f>
        <v>203</v>
      </c>
      <c r="I217" s="613"/>
      <c r="J217" s="614"/>
      <c r="K217" s="614"/>
      <c r="L217" s="615"/>
      <c r="M217" s="367">
        <f>SUM(M213:M216)</f>
        <v>0</v>
      </c>
      <c r="N217" s="613"/>
      <c r="O217" s="615"/>
      <c r="P217" s="367">
        <f>SUM(P213:P216)</f>
        <v>0</v>
      </c>
      <c r="Q217" s="369"/>
      <c r="R217" s="367">
        <f>SUM(R213:R216)</f>
        <v>67</v>
      </c>
    </row>
    <row r="218" spans="1:19" ht="13.8" thickBot="1">
      <c r="H218" s="2"/>
      <c r="M218" s="2"/>
      <c r="P218" s="2"/>
      <c r="R218" s="2"/>
    </row>
    <row r="219" spans="1:19" ht="13.8" thickBot="1">
      <c r="A219" s="598" t="s">
        <v>429</v>
      </c>
      <c r="B219" s="599"/>
      <c r="C219" s="599"/>
      <c r="D219" s="599"/>
      <c r="E219" s="599"/>
      <c r="F219" s="599"/>
      <c r="G219" s="599"/>
      <c r="H219" s="599"/>
      <c r="I219" s="599"/>
      <c r="J219" s="599"/>
      <c r="K219" s="599"/>
      <c r="L219" s="599"/>
      <c r="M219" s="599"/>
      <c r="N219" s="599"/>
      <c r="O219" s="599"/>
      <c r="P219" s="599"/>
      <c r="Q219" s="599"/>
      <c r="R219" s="600"/>
    </row>
    <row r="220" spans="1:19" ht="13.8" thickBot="1">
      <c r="A220" s="250">
        <v>2000781</v>
      </c>
      <c r="B220" s="44" t="s">
        <v>47</v>
      </c>
      <c r="C220" s="45" t="s">
        <v>57</v>
      </c>
      <c r="D220" s="357" t="s">
        <v>32</v>
      </c>
      <c r="E220" s="58">
        <v>40</v>
      </c>
      <c r="F220" s="45">
        <v>30</v>
      </c>
      <c r="G220" s="52">
        <v>35</v>
      </c>
      <c r="H220" s="358">
        <v>105</v>
      </c>
      <c r="I220" s="58"/>
      <c r="J220" s="45"/>
      <c r="K220" s="45"/>
      <c r="L220" s="52"/>
      <c r="M220" s="359"/>
      <c r="N220" s="58"/>
      <c r="O220" s="52"/>
      <c r="P220" s="360"/>
      <c r="Q220" s="361"/>
      <c r="R220" s="362"/>
      <c r="S220" s="371" t="s">
        <v>345</v>
      </c>
    </row>
    <row r="221" spans="1:19" ht="13.8" thickBot="1">
      <c r="A221" s="610" t="s">
        <v>357</v>
      </c>
      <c r="B221" s="611"/>
      <c r="C221" s="611"/>
      <c r="D221" s="612"/>
      <c r="E221" s="613"/>
      <c r="F221" s="614"/>
      <c r="G221" s="615"/>
      <c r="H221" s="367">
        <f>H220</f>
        <v>105</v>
      </c>
      <c r="I221" s="613"/>
      <c r="J221" s="614"/>
      <c r="K221" s="614"/>
      <c r="L221" s="615"/>
      <c r="M221" s="367">
        <f>M220</f>
        <v>0</v>
      </c>
      <c r="N221" s="613"/>
      <c r="O221" s="615"/>
      <c r="P221" s="367">
        <f>P220</f>
        <v>0</v>
      </c>
      <c r="Q221" s="369"/>
      <c r="R221" s="367">
        <f>R220</f>
        <v>0</v>
      </c>
    </row>
    <row r="222" spans="1:19">
      <c r="A222" s="36">
        <v>2014463</v>
      </c>
      <c r="B222" s="11" t="s">
        <v>11</v>
      </c>
      <c r="C222" s="12" t="s">
        <v>127</v>
      </c>
      <c r="D222" s="46" t="s">
        <v>32</v>
      </c>
      <c r="E222" s="33">
        <v>1</v>
      </c>
      <c r="F222" s="12">
        <v>1</v>
      </c>
      <c r="G222" s="21">
        <v>1</v>
      </c>
      <c r="H222" s="363">
        <v>3</v>
      </c>
      <c r="I222" s="32"/>
      <c r="J222" s="59">
        <v>5</v>
      </c>
      <c r="K222" s="59"/>
      <c r="L222" s="31">
        <v>40</v>
      </c>
      <c r="M222" s="372">
        <v>45</v>
      </c>
      <c r="N222" s="33"/>
      <c r="O222" s="21"/>
      <c r="P222" s="364"/>
      <c r="Q222" s="373">
        <v>15</v>
      </c>
      <c r="R222" s="374">
        <v>15</v>
      </c>
    </row>
    <row r="223" spans="1:19">
      <c r="A223" s="36">
        <v>2012203</v>
      </c>
      <c r="B223" s="11" t="s">
        <v>11</v>
      </c>
      <c r="C223" s="12" t="s">
        <v>126</v>
      </c>
      <c r="D223" s="46" t="s">
        <v>32</v>
      </c>
      <c r="E223" s="33">
        <v>20</v>
      </c>
      <c r="F223" s="12">
        <v>50</v>
      </c>
      <c r="G223" s="21">
        <v>20</v>
      </c>
      <c r="H223" s="363">
        <v>90</v>
      </c>
      <c r="I223" s="32"/>
      <c r="J223" s="11">
        <v>13.33</v>
      </c>
      <c r="K223" s="11"/>
      <c r="L223" s="31">
        <v>50</v>
      </c>
      <c r="M223" s="375">
        <v>63.33</v>
      </c>
      <c r="N223" s="33"/>
      <c r="O223" s="21"/>
      <c r="P223" s="364"/>
      <c r="Q223" s="341"/>
      <c r="R223" s="342"/>
    </row>
    <row r="224" spans="1:19">
      <c r="A224" s="36">
        <v>2012203</v>
      </c>
      <c r="B224" s="11" t="s">
        <v>11</v>
      </c>
      <c r="C224" s="12" t="s">
        <v>340</v>
      </c>
      <c r="D224" s="46" t="s">
        <v>32</v>
      </c>
      <c r="E224" s="33"/>
      <c r="F224" s="12"/>
      <c r="G224" s="21"/>
      <c r="H224" s="337"/>
      <c r="I224" s="33"/>
      <c r="J224" s="12"/>
      <c r="K224" s="12"/>
      <c r="L224" s="21"/>
      <c r="M224" s="338"/>
      <c r="N224" s="33"/>
      <c r="O224" s="21"/>
      <c r="P224" s="364"/>
      <c r="Q224" s="373">
        <v>40</v>
      </c>
      <c r="R224" s="374">
        <v>40</v>
      </c>
    </row>
    <row r="225" spans="1:18">
      <c r="A225" s="36">
        <v>2014560</v>
      </c>
      <c r="B225" s="11" t="s">
        <v>11</v>
      </c>
      <c r="C225" s="12" t="s">
        <v>125</v>
      </c>
      <c r="D225" s="46" t="s">
        <v>32</v>
      </c>
      <c r="E225" s="33">
        <v>1</v>
      </c>
      <c r="F225" s="12">
        <v>1</v>
      </c>
      <c r="G225" s="21">
        <v>1</v>
      </c>
      <c r="H225" s="363">
        <v>3</v>
      </c>
      <c r="I225" s="32"/>
      <c r="J225" s="59">
        <v>3.33</v>
      </c>
      <c r="K225" s="59"/>
      <c r="L225" s="31">
        <v>10</v>
      </c>
      <c r="M225" s="375">
        <v>13.33</v>
      </c>
      <c r="N225" s="33"/>
      <c r="O225" s="21"/>
      <c r="P225" s="364"/>
      <c r="Q225" s="373">
        <v>1</v>
      </c>
      <c r="R225" s="374">
        <v>1</v>
      </c>
    </row>
    <row r="226" spans="1:18">
      <c r="A226" s="262">
        <v>2004499</v>
      </c>
      <c r="B226" s="11" t="s">
        <v>11</v>
      </c>
      <c r="C226" s="12" t="s">
        <v>123</v>
      </c>
      <c r="D226" s="46" t="s">
        <v>32</v>
      </c>
      <c r="E226" s="33">
        <v>1</v>
      </c>
      <c r="F226" s="12">
        <v>1</v>
      </c>
      <c r="G226" s="21"/>
      <c r="H226" s="363">
        <v>2</v>
      </c>
      <c r="I226" s="32"/>
      <c r="J226" s="11">
        <v>13.33</v>
      </c>
      <c r="K226" s="11"/>
      <c r="L226" s="31">
        <v>30</v>
      </c>
      <c r="M226" s="375">
        <v>43.33</v>
      </c>
      <c r="N226" s="33"/>
      <c r="O226" s="21"/>
      <c r="P226" s="364"/>
      <c r="Q226" s="373">
        <v>1</v>
      </c>
      <c r="R226" s="374">
        <v>1</v>
      </c>
    </row>
    <row r="227" spans="1:18">
      <c r="A227" s="36">
        <v>2014832</v>
      </c>
      <c r="B227" s="11" t="s">
        <v>11</v>
      </c>
      <c r="C227" s="12" t="s">
        <v>122</v>
      </c>
      <c r="D227" s="46" t="s">
        <v>32</v>
      </c>
      <c r="E227" s="33">
        <v>10</v>
      </c>
      <c r="F227" s="12">
        <v>3</v>
      </c>
      <c r="G227" s="21">
        <v>25</v>
      </c>
      <c r="H227" s="363">
        <v>38</v>
      </c>
      <c r="I227" s="32"/>
      <c r="J227" s="59">
        <v>5</v>
      </c>
      <c r="K227" s="59"/>
      <c r="L227" s="31">
        <v>35</v>
      </c>
      <c r="M227" s="372">
        <v>40</v>
      </c>
      <c r="N227" s="33"/>
      <c r="O227" s="21"/>
      <c r="P227" s="364"/>
      <c r="Q227" s="373">
        <v>1</v>
      </c>
      <c r="R227" s="374">
        <v>1</v>
      </c>
    </row>
    <row r="228" spans="1:18">
      <c r="A228" s="262">
        <v>2016238</v>
      </c>
      <c r="B228" s="11" t="s">
        <v>11</v>
      </c>
      <c r="C228" s="12" t="s">
        <v>236</v>
      </c>
      <c r="D228" s="46" t="s">
        <v>32</v>
      </c>
      <c r="E228" s="33"/>
      <c r="F228" s="12"/>
      <c r="G228" s="21"/>
      <c r="H228" s="337"/>
      <c r="I228" s="32"/>
      <c r="J228" s="59">
        <v>3.33</v>
      </c>
      <c r="K228" s="59"/>
      <c r="L228" s="31">
        <v>1</v>
      </c>
      <c r="M228" s="375">
        <v>4.33</v>
      </c>
      <c r="N228" s="33"/>
      <c r="O228" s="21"/>
      <c r="P228" s="364"/>
      <c r="Q228" s="341"/>
      <c r="R228" s="342"/>
    </row>
    <row r="229" spans="1:18">
      <c r="A229" s="80">
        <v>2016225</v>
      </c>
      <c r="B229" s="15" t="s">
        <v>16</v>
      </c>
      <c r="C229" s="16" t="s">
        <v>237</v>
      </c>
      <c r="D229" s="48" t="s">
        <v>32</v>
      </c>
      <c r="E229" s="57"/>
      <c r="F229" s="16"/>
      <c r="G229" s="50"/>
      <c r="H229" s="344"/>
      <c r="I229" s="387"/>
      <c r="J229" s="15">
        <v>13.33</v>
      </c>
      <c r="K229" s="15"/>
      <c r="L229" s="34"/>
      <c r="M229" s="409">
        <v>13.33</v>
      </c>
      <c r="N229" s="57"/>
      <c r="O229" s="50"/>
      <c r="P229" s="389"/>
      <c r="Q229" s="348"/>
      <c r="R229" s="349"/>
    </row>
    <row r="230" spans="1:18">
      <c r="A230" s="262">
        <v>2017279</v>
      </c>
      <c r="B230" s="11" t="s">
        <v>16</v>
      </c>
      <c r="C230" s="12" t="s">
        <v>306</v>
      </c>
      <c r="D230" s="46" t="s">
        <v>32</v>
      </c>
      <c r="E230" s="33"/>
      <c r="F230" s="12"/>
      <c r="G230" s="21"/>
      <c r="H230" s="337"/>
      <c r="I230" s="32"/>
      <c r="J230" s="59">
        <v>5</v>
      </c>
      <c r="K230" s="59"/>
      <c r="L230" s="60"/>
      <c r="M230" s="372">
        <v>5</v>
      </c>
      <c r="N230" s="33"/>
      <c r="O230" s="21"/>
      <c r="P230" s="364"/>
      <c r="Q230" s="341"/>
      <c r="R230" s="342"/>
    </row>
    <row r="231" spans="1:18">
      <c r="A231" s="36">
        <v>2017266</v>
      </c>
      <c r="B231" s="11" t="s">
        <v>16</v>
      </c>
      <c r="C231" s="12" t="s">
        <v>309</v>
      </c>
      <c r="D231" s="46" t="s">
        <v>32</v>
      </c>
      <c r="E231" s="33"/>
      <c r="F231" s="12"/>
      <c r="G231" s="21"/>
      <c r="H231" s="337"/>
      <c r="I231" s="32"/>
      <c r="J231" s="59">
        <v>3.33</v>
      </c>
      <c r="K231" s="59"/>
      <c r="L231" s="60"/>
      <c r="M231" s="375">
        <v>3.33</v>
      </c>
      <c r="N231" s="33"/>
      <c r="O231" s="21"/>
      <c r="P231" s="364"/>
      <c r="Q231" s="341"/>
      <c r="R231" s="342"/>
    </row>
    <row r="232" spans="1:18">
      <c r="A232" s="262">
        <v>2011631</v>
      </c>
      <c r="B232" s="11" t="s">
        <v>21</v>
      </c>
      <c r="C232" s="12" t="s">
        <v>124</v>
      </c>
      <c r="D232" s="46" t="s">
        <v>32</v>
      </c>
      <c r="E232" s="33">
        <v>35</v>
      </c>
      <c r="F232" s="12">
        <v>40</v>
      </c>
      <c r="G232" s="21">
        <v>40</v>
      </c>
      <c r="H232" s="363">
        <v>115</v>
      </c>
      <c r="I232" s="32"/>
      <c r="J232" s="11">
        <v>12.5</v>
      </c>
      <c r="K232" s="11">
        <v>40</v>
      </c>
      <c r="L232" s="31">
        <v>45</v>
      </c>
      <c r="M232" s="375">
        <v>97.5</v>
      </c>
      <c r="N232" s="33"/>
      <c r="O232" s="21"/>
      <c r="P232" s="364"/>
      <c r="Q232" s="373">
        <v>35</v>
      </c>
      <c r="R232" s="374">
        <v>35</v>
      </c>
    </row>
    <row r="233" spans="1:18">
      <c r="A233" s="80">
        <v>2014586</v>
      </c>
      <c r="B233" s="15" t="s">
        <v>22</v>
      </c>
      <c r="C233" s="16" t="s">
        <v>242</v>
      </c>
      <c r="D233" s="48" t="s">
        <v>32</v>
      </c>
      <c r="E233" s="57">
        <v>25</v>
      </c>
      <c r="F233" s="16">
        <v>40</v>
      </c>
      <c r="G233" s="50">
        <v>35</v>
      </c>
      <c r="H233" s="386">
        <v>100</v>
      </c>
      <c r="I233" s="387"/>
      <c r="J233" s="15">
        <v>12.5</v>
      </c>
      <c r="K233" s="15"/>
      <c r="L233" s="34">
        <v>45</v>
      </c>
      <c r="M233" s="409">
        <v>57.5</v>
      </c>
      <c r="N233" s="57"/>
      <c r="O233" s="50"/>
      <c r="P233" s="389"/>
      <c r="Q233" s="348"/>
      <c r="R233" s="349"/>
    </row>
    <row r="234" spans="1:18" ht="13.8" thickBot="1">
      <c r="A234" s="36">
        <v>2014573</v>
      </c>
      <c r="B234" s="11" t="s">
        <v>22</v>
      </c>
      <c r="C234" s="12" t="s">
        <v>121</v>
      </c>
      <c r="D234" s="46" t="s">
        <v>32</v>
      </c>
      <c r="E234" s="33">
        <v>15</v>
      </c>
      <c r="F234" s="12">
        <v>30</v>
      </c>
      <c r="G234" s="21">
        <v>20</v>
      </c>
      <c r="H234" s="363">
        <v>65</v>
      </c>
      <c r="I234" s="33"/>
      <c r="J234" s="12"/>
      <c r="K234" s="12"/>
      <c r="L234" s="21"/>
      <c r="M234" s="338"/>
      <c r="N234" s="33"/>
      <c r="O234" s="21"/>
      <c r="P234" s="364"/>
      <c r="Q234" s="373">
        <v>30</v>
      </c>
      <c r="R234" s="374">
        <v>30</v>
      </c>
    </row>
    <row r="235" spans="1:18" ht="13.8" thickBot="1">
      <c r="A235" s="587" t="s">
        <v>358</v>
      </c>
      <c r="B235" s="588"/>
      <c r="C235" s="588"/>
      <c r="D235" s="589"/>
      <c r="E235" s="613"/>
      <c r="F235" s="614"/>
      <c r="G235" s="615"/>
      <c r="H235" s="367">
        <f>SUM(H222:H234)</f>
        <v>416</v>
      </c>
      <c r="I235" s="613"/>
      <c r="J235" s="614"/>
      <c r="K235" s="614"/>
      <c r="L235" s="615"/>
      <c r="M235" s="412">
        <f>SUM(M222:M234)</f>
        <v>385.98</v>
      </c>
      <c r="N235" s="613"/>
      <c r="O235" s="615"/>
      <c r="P235" s="367">
        <f>SUM(P222:P234)</f>
        <v>0</v>
      </c>
      <c r="Q235" s="369"/>
      <c r="R235" s="367">
        <f>SUM(R222:R234)</f>
        <v>123</v>
      </c>
    </row>
    <row r="236" spans="1:18" ht="13.8" thickBot="1">
      <c r="H236" s="2"/>
      <c r="M236" s="2"/>
      <c r="P236" s="2"/>
      <c r="R236" s="2"/>
    </row>
    <row r="237" spans="1:18" ht="13.8" thickBot="1">
      <c r="A237" s="598" t="s">
        <v>430</v>
      </c>
      <c r="B237" s="599"/>
      <c r="C237" s="599"/>
      <c r="D237" s="599"/>
      <c r="E237" s="599"/>
      <c r="F237" s="599"/>
      <c r="G237" s="599"/>
      <c r="H237" s="599"/>
      <c r="I237" s="599"/>
      <c r="J237" s="599"/>
      <c r="K237" s="599"/>
      <c r="L237" s="599"/>
      <c r="M237" s="599"/>
      <c r="N237" s="599"/>
      <c r="O237" s="599"/>
      <c r="P237" s="599"/>
      <c r="Q237" s="599"/>
      <c r="R237" s="600"/>
    </row>
    <row r="238" spans="1:18" ht="13.8" thickBot="1">
      <c r="A238" s="395">
        <v>2007629</v>
      </c>
      <c r="B238" s="77" t="s">
        <v>21</v>
      </c>
      <c r="C238" s="78" t="s">
        <v>233</v>
      </c>
      <c r="D238" s="396" t="s">
        <v>43</v>
      </c>
      <c r="E238" s="397"/>
      <c r="F238" s="78"/>
      <c r="G238" s="398"/>
      <c r="H238" s="399"/>
      <c r="I238" s="400"/>
      <c r="J238" s="77"/>
      <c r="K238" s="77">
        <v>45</v>
      </c>
      <c r="L238" s="92">
        <v>55</v>
      </c>
      <c r="M238" s="402">
        <v>100</v>
      </c>
      <c r="N238" s="397"/>
      <c r="O238" s="398"/>
      <c r="P238" s="403"/>
      <c r="Q238" s="438">
        <v>40</v>
      </c>
      <c r="R238" s="439">
        <v>40</v>
      </c>
    </row>
    <row r="239" spans="1:18" ht="13.8" thickBot="1">
      <c r="A239" s="587" t="s">
        <v>358</v>
      </c>
      <c r="B239" s="588"/>
      <c r="C239" s="588"/>
      <c r="D239" s="589"/>
      <c r="E239" s="613"/>
      <c r="F239" s="614"/>
      <c r="G239" s="615"/>
      <c r="H239" s="367">
        <f>H238</f>
        <v>0</v>
      </c>
      <c r="I239" s="613"/>
      <c r="J239" s="614"/>
      <c r="K239" s="614"/>
      <c r="L239" s="615"/>
      <c r="M239" s="367">
        <f>M238</f>
        <v>100</v>
      </c>
      <c r="N239" s="613"/>
      <c r="O239" s="615"/>
      <c r="P239" s="367">
        <f>P238</f>
        <v>0</v>
      </c>
      <c r="Q239" s="369"/>
      <c r="R239" s="367">
        <f>R238</f>
        <v>40</v>
      </c>
    </row>
    <row r="240" spans="1:18" ht="13.8" thickBot="1">
      <c r="H240" s="2"/>
      <c r="M240" s="2"/>
      <c r="P240" s="2"/>
      <c r="R240" s="2"/>
    </row>
    <row r="241" spans="1:18" ht="13.8" thickBot="1">
      <c r="A241" s="598" t="s">
        <v>431</v>
      </c>
      <c r="B241" s="599"/>
      <c r="C241" s="599"/>
      <c r="D241" s="599"/>
      <c r="E241" s="599"/>
      <c r="F241" s="599"/>
      <c r="G241" s="599"/>
      <c r="H241" s="599"/>
      <c r="I241" s="599"/>
      <c r="J241" s="599"/>
      <c r="K241" s="599"/>
      <c r="L241" s="599"/>
      <c r="M241" s="599"/>
      <c r="N241" s="599"/>
      <c r="O241" s="599"/>
      <c r="P241" s="599"/>
      <c r="Q241" s="599"/>
      <c r="R241" s="600"/>
    </row>
    <row r="242" spans="1:18" ht="13.8" thickBot="1">
      <c r="A242" s="440">
        <v>2001230</v>
      </c>
      <c r="B242" s="93" t="s">
        <v>9</v>
      </c>
      <c r="C242" s="78" t="s">
        <v>75</v>
      </c>
      <c r="D242" s="396" t="s">
        <v>8</v>
      </c>
      <c r="E242" s="397">
        <v>40</v>
      </c>
      <c r="F242" s="78">
        <v>15</v>
      </c>
      <c r="G242" s="441"/>
      <c r="H242" s="442">
        <v>55</v>
      </c>
      <c r="I242" s="397"/>
      <c r="J242" s="78"/>
      <c r="K242" s="78"/>
      <c r="L242" s="398"/>
      <c r="M242" s="443"/>
      <c r="N242" s="397"/>
      <c r="O242" s="398"/>
      <c r="P242" s="403"/>
      <c r="Q242" s="335">
        <v>1</v>
      </c>
      <c r="R242" s="404">
        <v>1</v>
      </c>
    </row>
    <row r="243" spans="1:18" ht="13.8" thickBot="1">
      <c r="A243" s="610" t="s">
        <v>357</v>
      </c>
      <c r="B243" s="611"/>
      <c r="C243" s="611"/>
      <c r="D243" s="612"/>
      <c r="E243" s="613"/>
      <c r="F243" s="614"/>
      <c r="G243" s="615"/>
      <c r="H243" s="367">
        <f>H242</f>
        <v>55</v>
      </c>
      <c r="I243" s="613"/>
      <c r="J243" s="614"/>
      <c r="K243" s="614"/>
      <c r="L243" s="615"/>
      <c r="M243" s="367">
        <f>M242</f>
        <v>0</v>
      </c>
      <c r="N243" s="613"/>
      <c r="O243" s="615"/>
      <c r="P243" s="367">
        <f>P242</f>
        <v>0</v>
      </c>
      <c r="Q243" s="369"/>
      <c r="R243" s="367">
        <f>R242</f>
        <v>1</v>
      </c>
    </row>
    <row r="244" spans="1:18" ht="13.8" thickBot="1">
      <c r="H244" s="2"/>
      <c r="M244" s="2"/>
      <c r="P244" s="2"/>
      <c r="R244" s="2"/>
    </row>
    <row r="245" spans="1:18" ht="13.8" thickBot="1">
      <c r="A245" s="598" t="s">
        <v>432</v>
      </c>
      <c r="B245" s="599"/>
      <c r="C245" s="599"/>
      <c r="D245" s="599"/>
      <c r="E245" s="599"/>
      <c r="F245" s="599"/>
      <c r="G245" s="599"/>
      <c r="H245" s="599"/>
      <c r="I245" s="599"/>
      <c r="J245" s="599"/>
      <c r="K245" s="599"/>
      <c r="L245" s="599"/>
      <c r="M245" s="599"/>
      <c r="N245" s="599"/>
      <c r="O245" s="599"/>
      <c r="P245" s="599"/>
      <c r="Q245" s="599"/>
      <c r="R245" s="600"/>
    </row>
    <row r="246" spans="1:18" ht="13.8" thickBot="1">
      <c r="A246" s="395">
        <v>2000600</v>
      </c>
      <c r="B246" s="77" t="s">
        <v>9</v>
      </c>
      <c r="C246" s="78" t="s">
        <v>227</v>
      </c>
      <c r="D246" s="396" t="s">
        <v>36</v>
      </c>
      <c r="E246" s="397"/>
      <c r="F246" s="78"/>
      <c r="G246" s="398"/>
      <c r="H246" s="399"/>
      <c r="I246" s="400"/>
      <c r="J246" s="401"/>
      <c r="K246" s="77"/>
      <c r="L246" s="92">
        <v>10</v>
      </c>
      <c r="M246" s="402">
        <v>10</v>
      </c>
      <c r="N246" s="397"/>
      <c r="O246" s="398"/>
      <c r="P246" s="403"/>
      <c r="Q246" s="335"/>
      <c r="R246" s="404"/>
    </row>
    <row r="247" spans="1:18" ht="13.8" thickBot="1">
      <c r="A247" s="610" t="s">
        <v>357</v>
      </c>
      <c r="B247" s="611"/>
      <c r="C247" s="611"/>
      <c r="D247" s="612"/>
      <c r="E247" s="613"/>
      <c r="F247" s="614"/>
      <c r="G247" s="615"/>
      <c r="H247" s="367">
        <f>H246</f>
        <v>0</v>
      </c>
      <c r="I247" s="613"/>
      <c r="J247" s="614"/>
      <c r="K247" s="614"/>
      <c r="L247" s="615"/>
      <c r="M247" s="367">
        <f>M246</f>
        <v>10</v>
      </c>
      <c r="N247" s="613"/>
      <c r="O247" s="615"/>
      <c r="P247" s="367">
        <f>P246</f>
        <v>0</v>
      </c>
      <c r="Q247" s="369"/>
      <c r="R247" s="367">
        <f>R246</f>
        <v>0</v>
      </c>
    </row>
    <row r="248" spans="1:18" ht="13.8" thickBot="1">
      <c r="H248" s="2"/>
      <c r="M248" s="2"/>
      <c r="P248" s="2"/>
      <c r="R248" s="2"/>
    </row>
    <row r="249" spans="1:18" ht="13.8" thickBot="1">
      <c r="A249" s="598" t="s">
        <v>433</v>
      </c>
      <c r="B249" s="599"/>
      <c r="C249" s="599"/>
      <c r="D249" s="599"/>
      <c r="E249" s="599"/>
      <c r="F249" s="599"/>
      <c r="G249" s="599"/>
      <c r="H249" s="599"/>
      <c r="I249" s="599"/>
      <c r="J249" s="599"/>
      <c r="K249" s="599"/>
      <c r="L249" s="599"/>
      <c r="M249" s="599"/>
      <c r="N249" s="599"/>
      <c r="O249" s="599"/>
      <c r="P249" s="599"/>
      <c r="Q249" s="599"/>
      <c r="R249" s="600"/>
    </row>
    <row r="250" spans="1:18" ht="13.8" thickBot="1">
      <c r="A250" s="36">
        <v>2000752</v>
      </c>
      <c r="B250" s="11" t="s">
        <v>9</v>
      </c>
      <c r="C250" s="260" t="s">
        <v>439</v>
      </c>
      <c r="D250" s="46"/>
      <c r="E250" s="33"/>
      <c r="F250" s="62"/>
      <c r="G250" s="21"/>
      <c r="H250" s="363">
        <v>0</v>
      </c>
      <c r="I250" s="32"/>
      <c r="J250" s="59"/>
      <c r="K250" s="11"/>
      <c r="L250" s="31"/>
      <c r="M250" s="372">
        <v>0</v>
      </c>
      <c r="N250" s="33"/>
      <c r="O250" s="21"/>
      <c r="P250" s="364">
        <v>0</v>
      </c>
      <c r="Q250" s="341">
        <v>1</v>
      </c>
      <c r="R250" s="342">
        <v>1</v>
      </c>
    </row>
    <row r="251" spans="1:18" ht="13.8" thickBot="1">
      <c r="A251" s="610" t="s">
        <v>357</v>
      </c>
      <c r="B251" s="611"/>
      <c r="C251" s="611"/>
      <c r="D251" s="612"/>
      <c r="E251" s="613"/>
      <c r="F251" s="614"/>
      <c r="G251" s="615"/>
      <c r="H251" s="367">
        <f>SUM(H250)</f>
        <v>0</v>
      </c>
      <c r="I251" s="613"/>
      <c r="J251" s="614"/>
      <c r="K251" s="614"/>
      <c r="L251" s="615"/>
      <c r="M251" s="367">
        <f>SUM(M250)</f>
        <v>0</v>
      </c>
      <c r="N251" s="613"/>
      <c r="O251" s="615"/>
      <c r="P251" s="367">
        <f>SUM(P250)</f>
        <v>0</v>
      </c>
      <c r="Q251" s="369"/>
      <c r="R251" s="367">
        <f>SUM(R250)</f>
        <v>1</v>
      </c>
    </row>
    <row r="252" spans="1:18">
      <c r="A252" s="36">
        <v>2013118</v>
      </c>
      <c r="B252" s="11" t="s">
        <v>10</v>
      </c>
      <c r="C252" s="12" t="s">
        <v>94</v>
      </c>
      <c r="D252" s="46" t="s">
        <v>15</v>
      </c>
      <c r="E252" s="33"/>
      <c r="F252" s="12">
        <v>1</v>
      </c>
      <c r="G252" s="21"/>
      <c r="H252" s="363">
        <v>1</v>
      </c>
      <c r="I252" s="33"/>
      <c r="J252" s="12"/>
      <c r="K252" s="12"/>
      <c r="L252" s="21"/>
      <c r="M252" s="338"/>
      <c r="N252" s="33"/>
      <c r="O252" s="21"/>
      <c r="P252" s="364"/>
      <c r="Q252" s="373">
        <v>1</v>
      </c>
      <c r="R252" s="374">
        <v>1</v>
      </c>
    </row>
    <row r="253" spans="1:18">
      <c r="A253" s="262">
        <v>2010056</v>
      </c>
      <c r="B253" s="11" t="s">
        <v>11</v>
      </c>
      <c r="C253" s="12" t="s">
        <v>185</v>
      </c>
      <c r="D253" s="46" t="s">
        <v>15</v>
      </c>
      <c r="E253" s="33">
        <v>1</v>
      </c>
      <c r="F253" s="12">
        <v>35</v>
      </c>
      <c r="G253" s="21"/>
      <c r="H253" s="363">
        <v>36</v>
      </c>
      <c r="I253" s="33"/>
      <c r="J253" s="12"/>
      <c r="K253" s="12"/>
      <c r="L253" s="21"/>
      <c r="M253" s="338"/>
      <c r="N253" s="33"/>
      <c r="O253" s="21"/>
      <c r="P253" s="364"/>
      <c r="Q253" s="341"/>
      <c r="R253" s="342"/>
    </row>
    <row r="254" spans="1:18">
      <c r="A254" s="262">
        <v>2016212</v>
      </c>
      <c r="B254" s="11" t="s">
        <v>11</v>
      </c>
      <c r="C254" s="12" t="s">
        <v>258</v>
      </c>
      <c r="D254" s="46" t="s">
        <v>15</v>
      </c>
      <c r="E254" s="33"/>
      <c r="F254" s="12">
        <v>1</v>
      </c>
      <c r="G254" s="21"/>
      <c r="H254" s="363">
        <v>1</v>
      </c>
      <c r="I254" s="33"/>
      <c r="J254" s="12"/>
      <c r="K254" s="12"/>
      <c r="L254" s="21"/>
      <c r="M254" s="338"/>
      <c r="N254" s="33"/>
      <c r="O254" s="21"/>
      <c r="P254" s="364"/>
      <c r="Q254" s="373">
        <v>1</v>
      </c>
      <c r="R254" s="374">
        <v>1</v>
      </c>
    </row>
    <row r="255" spans="1:18">
      <c r="A255" s="36">
        <v>2000477</v>
      </c>
      <c r="B255" s="11" t="s">
        <v>11</v>
      </c>
      <c r="C255" s="12" t="s">
        <v>228</v>
      </c>
      <c r="D255" s="46" t="s">
        <v>15</v>
      </c>
      <c r="E255" s="33">
        <v>1</v>
      </c>
      <c r="F255" s="12">
        <v>10</v>
      </c>
      <c r="G255" s="21">
        <v>1</v>
      </c>
      <c r="H255" s="363">
        <v>12</v>
      </c>
      <c r="I255" s="33"/>
      <c r="J255" s="12"/>
      <c r="K255" s="12"/>
      <c r="L255" s="21"/>
      <c r="M255" s="338"/>
      <c r="N255" s="33"/>
      <c r="O255" s="21"/>
      <c r="P255" s="364"/>
      <c r="Q255" s="373">
        <v>3</v>
      </c>
      <c r="R255" s="374">
        <v>3</v>
      </c>
    </row>
    <row r="256" spans="1:18">
      <c r="A256" s="36">
        <v>2016720</v>
      </c>
      <c r="B256" s="11" t="s">
        <v>11</v>
      </c>
      <c r="C256" s="12" t="s">
        <v>239</v>
      </c>
      <c r="D256" s="46" t="s">
        <v>15</v>
      </c>
      <c r="E256" s="33">
        <v>1</v>
      </c>
      <c r="F256" s="12">
        <v>1</v>
      </c>
      <c r="G256" s="21">
        <v>1</v>
      </c>
      <c r="H256" s="363">
        <v>3</v>
      </c>
      <c r="I256" s="33"/>
      <c r="J256" s="12"/>
      <c r="K256" s="12"/>
      <c r="L256" s="21"/>
      <c r="M256" s="338"/>
      <c r="N256" s="33"/>
      <c r="O256" s="21"/>
      <c r="P256" s="364"/>
      <c r="Q256" s="341"/>
      <c r="R256" s="342"/>
    </row>
    <row r="257" spans="1:18">
      <c r="A257" s="36">
        <v>2015585</v>
      </c>
      <c r="B257" s="11" t="s">
        <v>11</v>
      </c>
      <c r="C257" s="12" t="s">
        <v>245</v>
      </c>
      <c r="D257" s="46" t="s">
        <v>15</v>
      </c>
      <c r="E257" s="33">
        <v>1</v>
      </c>
      <c r="F257" s="62"/>
      <c r="G257" s="40"/>
      <c r="H257" s="363">
        <v>1</v>
      </c>
      <c r="I257" s="33"/>
      <c r="J257" s="12"/>
      <c r="K257" s="12"/>
      <c r="L257" s="21"/>
      <c r="M257" s="338"/>
      <c r="N257" s="33"/>
      <c r="O257" s="21"/>
      <c r="P257" s="364"/>
      <c r="Q257" s="341"/>
      <c r="R257" s="342"/>
    </row>
    <row r="258" spans="1:18">
      <c r="A258" s="36">
        <v>2014939</v>
      </c>
      <c r="B258" s="11" t="s">
        <v>11</v>
      </c>
      <c r="C258" s="12" t="s">
        <v>252</v>
      </c>
      <c r="D258" s="46" t="s">
        <v>15</v>
      </c>
      <c r="E258" s="33">
        <v>1</v>
      </c>
      <c r="F258" s="12">
        <v>1</v>
      </c>
      <c r="G258" s="21">
        <v>1</v>
      </c>
      <c r="H258" s="363">
        <v>3</v>
      </c>
      <c r="I258" s="33"/>
      <c r="J258" s="12"/>
      <c r="K258" s="12"/>
      <c r="L258" s="21"/>
      <c r="M258" s="338"/>
      <c r="N258" s="33"/>
      <c r="O258" s="21"/>
      <c r="P258" s="364"/>
      <c r="Q258" s="373">
        <v>1</v>
      </c>
      <c r="R258" s="374">
        <v>1</v>
      </c>
    </row>
    <row r="259" spans="1:18">
      <c r="A259" s="262">
        <v>2014984</v>
      </c>
      <c r="B259" s="11" t="s">
        <v>16</v>
      </c>
      <c r="C259" s="12" t="s">
        <v>275</v>
      </c>
      <c r="D259" s="46" t="s">
        <v>15</v>
      </c>
      <c r="E259" s="33"/>
      <c r="F259" s="12"/>
      <c r="G259" s="21"/>
      <c r="H259" s="337"/>
      <c r="I259" s="33"/>
      <c r="J259" s="12"/>
      <c r="K259" s="12"/>
      <c r="L259" s="21"/>
      <c r="M259" s="338"/>
      <c r="N259" s="339">
        <v>10</v>
      </c>
      <c r="O259" s="31">
        <v>1</v>
      </c>
      <c r="P259" s="340">
        <v>11</v>
      </c>
      <c r="Q259" s="341"/>
      <c r="R259" s="342"/>
    </row>
    <row r="260" spans="1:18">
      <c r="A260" s="262">
        <v>2012494</v>
      </c>
      <c r="B260" s="11" t="s">
        <v>17</v>
      </c>
      <c r="C260" s="12" t="s">
        <v>184</v>
      </c>
      <c r="D260" s="46" t="s">
        <v>15</v>
      </c>
      <c r="E260" s="33"/>
      <c r="F260" s="12"/>
      <c r="G260" s="21"/>
      <c r="H260" s="337"/>
      <c r="I260" s="33"/>
      <c r="J260" s="12"/>
      <c r="K260" s="12"/>
      <c r="L260" s="21"/>
      <c r="M260" s="338"/>
      <c r="N260" s="339">
        <v>50</v>
      </c>
      <c r="O260" s="31">
        <v>1</v>
      </c>
      <c r="P260" s="340">
        <v>51</v>
      </c>
      <c r="Q260" s="341"/>
      <c r="R260" s="342"/>
    </row>
    <row r="261" spans="1:18">
      <c r="A261" s="262">
        <v>2017428</v>
      </c>
      <c r="B261" s="11" t="s">
        <v>19</v>
      </c>
      <c r="C261" s="12" t="s">
        <v>328</v>
      </c>
      <c r="D261" s="46" t="s">
        <v>15</v>
      </c>
      <c r="E261" s="33"/>
      <c r="F261" s="12"/>
      <c r="G261" s="21"/>
      <c r="H261" s="337"/>
      <c r="I261" s="33"/>
      <c r="J261" s="12"/>
      <c r="K261" s="12"/>
      <c r="L261" s="21"/>
      <c r="M261" s="338"/>
      <c r="N261" s="32"/>
      <c r="O261" s="91">
        <v>2</v>
      </c>
      <c r="P261" s="340">
        <v>2</v>
      </c>
      <c r="Q261" s="341"/>
      <c r="R261" s="342"/>
    </row>
    <row r="262" spans="1:18">
      <c r="A262" s="262">
        <v>2014188</v>
      </c>
      <c r="B262" s="11" t="s">
        <v>19</v>
      </c>
      <c r="C262" s="12" t="s">
        <v>208</v>
      </c>
      <c r="D262" s="46" t="s">
        <v>15</v>
      </c>
      <c r="E262" s="33"/>
      <c r="F262" s="12"/>
      <c r="G262" s="21"/>
      <c r="H262" s="337"/>
      <c r="I262" s="33"/>
      <c r="J262" s="12"/>
      <c r="K262" s="12"/>
      <c r="L262" s="21"/>
      <c r="M262" s="338"/>
      <c r="N262" s="32"/>
      <c r="O262" s="91">
        <v>2</v>
      </c>
      <c r="P262" s="340">
        <v>2</v>
      </c>
      <c r="Q262" s="341"/>
      <c r="R262" s="342"/>
    </row>
    <row r="263" spans="1:18">
      <c r="A263" s="262">
        <v>2016584</v>
      </c>
      <c r="B263" s="11" t="s">
        <v>19</v>
      </c>
      <c r="C263" s="12" t="s">
        <v>105</v>
      </c>
      <c r="D263" s="46" t="s">
        <v>15</v>
      </c>
      <c r="E263" s="33"/>
      <c r="F263" s="12"/>
      <c r="G263" s="21"/>
      <c r="H263" s="337"/>
      <c r="I263" s="33"/>
      <c r="J263" s="12"/>
      <c r="K263" s="12"/>
      <c r="L263" s="21"/>
      <c r="M263" s="338"/>
      <c r="N263" s="339">
        <v>2</v>
      </c>
      <c r="O263" s="91">
        <v>2</v>
      </c>
      <c r="P263" s="340">
        <v>4</v>
      </c>
      <c r="Q263" s="341"/>
      <c r="R263" s="342"/>
    </row>
    <row r="264" spans="1:18">
      <c r="A264" s="262">
        <v>2017143</v>
      </c>
      <c r="B264" s="11" t="s">
        <v>19</v>
      </c>
      <c r="C264" s="12" t="s">
        <v>273</v>
      </c>
      <c r="D264" s="46" t="s">
        <v>15</v>
      </c>
      <c r="E264" s="33"/>
      <c r="F264" s="12"/>
      <c r="G264" s="21"/>
      <c r="H264" s="337"/>
      <c r="I264" s="33"/>
      <c r="J264" s="12"/>
      <c r="K264" s="12"/>
      <c r="L264" s="21"/>
      <c r="M264" s="338"/>
      <c r="N264" s="32"/>
      <c r="O264" s="91">
        <v>2</v>
      </c>
      <c r="P264" s="340">
        <v>2</v>
      </c>
      <c r="Q264" s="341"/>
      <c r="R264" s="342"/>
    </row>
    <row r="265" spans="1:18">
      <c r="A265" s="262">
        <v>2004693</v>
      </c>
      <c r="B265" s="11" t="s">
        <v>21</v>
      </c>
      <c r="C265" s="12" t="s">
        <v>224</v>
      </c>
      <c r="D265" s="46" t="s">
        <v>15</v>
      </c>
      <c r="E265" s="33"/>
      <c r="F265" s="12"/>
      <c r="G265" s="21"/>
      <c r="H265" s="337"/>
      <c r="I265" s="33"/>
      <c r="J265" s="12"/>
      <c r="K265" s="12"/>
      <c r="L265" s="21"/>
      <c r="M265" s="338"/>
      <c r="N265" s="339">
        <v>55</v>
      </c>
      <c r="O265" s="31">
        <v>35</v>
      </c>
      <c r="P265" s="340">
        <v>90</v>
      </c>
      <c r="Q265" s="341"/>
      <c r="R265" s="342"/>
    </row>
    <row r="266" spans="1:18">
      <c r="A266" s="36">
        <v>2014861</v>
      </c>
      <c r="B266" s="11" t="s">
        <v>22</v>
      </c>
      <c r="C266" s="12" t="s">
        <v>240</v>
      </c>
      <c r="D266" s="46" t="s">
        <v>15</v>
      </c>
      <c r="E266" s="33">
        <v>30</v>
      </c>
      <c r="F266" s="12">
        <v>55</v>
      </c>
      <c r="G266" s="21">
        <v>55</v>
      </c>
      <c r="H266" s="363">
        <v>140</v>
      </c>
      <c r="I266" s="33"/>
      <c r="J266" s="12"/>
      <c r="K266" s="12"/>
      <c r="L266" s="21"/>
      <c r="M266" s="338"/>
      <c r="N266" s="33"/>
      <c r="O266" s="21"/>
      <c r="P266" s="364"/>
      <c r="Q266" s="373">
        <v>15</v>
      </c>
      <c r="R266" s="374">
        <v>15</v>
      </c>
    </row>
    <row r="267" spans="1:18">
      <c r="A267" s="36">
        <v>2014829</v>
      </c>
      <c r="B267" s="11" t="s">
        <v>22</v>
      </c>
      <c r="C267" s="12" t="s">
        <v>238</v>
      </c>
      <c r="D267" s="46" t="s">
        <v>15</v>
      </c>
      <c r="E267" s="33">
        <v>10</v>
      </c>
      <c r="F267" s="12">
        <v>35</v>
      </c>
      <c r="G267" s="21">
        <v>15</v>
      </c>
      <c r="H267" s="363">
        <v>60</v>
      </c>
      <c r="I267" s="33"/>
      <c r="J267" s="12"/>
      <c r="K267" s="12"/>
      <c r="L267" s="21"/>
      <c r="M267" s="338"/>
      <c r="N267" s="33"/>
      <c r="O267" s="21"/>
      <c r="P267" s="364"/>
      <c r="Q267" s="373">
        <v>35</v>
      </c>
      <c r="R267" s="374">
        <v>35</v>
      </c>
    </row>
    <row r="268" spans="1:18">
      <c r="A268" s="262">
        <v>2013765</v>
      </c>
      <c r="B268" s="11" t="s">
        <v>25</v>
      </c>
      <c r="C268" s="12" t="s">
        <v>210</v>
      </c>
      <c r="D268" s="46" t="s">
        <v>15</v>
      </c>
      <c r="E268" s="33"/>
      <c r="F268" s="12"/>
      <c r="G268" s="21"/>
      <c r="H268" s="337"/>
      <c r="I268" s="33"/>
      <c r="J268" s="12"/>
      <c r="K268" s="12"/>
      <c r="L268" s="21"/>
      <c r="M268" s="338"/>
      <c r="N268" s="339">
        <v>40</v>
      </c>
      <c r="O268" s="31">
        <v>35</v>
      </c>
      <c r="P268" s="340">
        <v>75</v>
      </c>
      <c r="Q268" s="341"/>
      <c r="R268" s="342"/>
    </row>
    <row r="269" spans="1:18">
      <c r="A269" s="262">
        <v>2014793</v>
      </c>
      <c r="B269" s="11" t="s">
        <v>26</v>
      </c>
      <c r="C269" s="12" t="s">
        <v>132</v>
      </c>
      <c r="D269" s="46" t="s">
        <v>15</v>
      </c>
      <c r="E269" s="33"/>
      <c r="F269" s="12"/>
      <c r="G269" s="21"/>
      <c r="H269" s="337"/>
      <c r="I269" s="33"/>
      <c r="J269" s="12"/>
      <c r="K269" s="12"/>
      <c r="L269" s="21"/>
      <c r="M269" s="338"/>
      <c r="N269" s="339">
        <v>55</v>
      </c>
      <c r="O269" s="31">
        <v>20</v>
      </c>
      <c r="P269" s="340">
        <v>75</v>
      </c>
      <c r="Q269" s="341"/>
      <c r="R269" s="342"/>
    </row>
    <row r="270" spans="1:18" ht="13.8" thickBot="1">
      <c r="A270" s="262">
        <v>2015718</v>
      </c>
      <c r="B270" s="11" t="s">
        <v>27</v>
      </c>
      <c r="C270" s="12" t="s">
        <v>211</v>
      </c>
      <c r="D270" s="46" t="s">
        <v>15</v>
      </c>
      <c r="E270" s="33"/>
      <c r="F270" s="12"/>
      <c r="G270" s="21"/>
      <c r="H270" s="337"/>
      <c r="I270" s="33"/>
      <c r="J270" s="12"/>
      <c r="K270" s="12"/>
      <c r="L270" s="21"/>
      <c r="M270" s="338"/>
      <c r="N270" s="339">
        <v>2</v>
      </c>
      <c r="O270" s="31">
        <v>2</v>
      </c>
      <c r="P270" s="340">
        <v>4</v>
      </c>
      <c r="Q270" s="341"/>
      <c r="R270" s="342"/>
    </row>
    <row r="271" spans="1:18" ht="13.8" thickBot="1">
      <c r="A271" s="587" t="s">
        <v>358</v>
      </c>
      <c r="B271" s="588"/>
      <c r="C271" s="588"/>
      <c r="D271" s="589"/>
      <c r="E271" s="613"/>
      <c r="F271" s="614"/>
      <c r="G271" s="615"/>
      <c r="H271" s="367">
        <f>SUM(H252:H270)</f>
        <v>257</v>
      </c>
      <c r="I271" s="613"/>
      <c r="J271" s="614"/>
      <c r="K271" s="614"/>
      <c r="L271" s="615"/>
      <c r="M271" s="367">
        <f>SUM(M252:M270)</f>
        <v>0</v>
      </c>
      <c r="N271" s="613"/>
      <c r="O271" s="615"/>
      <c r="P271" s="367">
        <f>SUM(P252:P270)</f>
        <v>316</v>
      </c>
      <c r="Q271" s="369"/>
      <c r="R271" s="367">
        <f>SUM(R252:R270)</f>
        <v>56</v>
      </c>
    </row>
    <row r="272" spans="1:18" ht="13.8" thickBot="1">
      <c r="H272" s="2"/>
      <c r="M272" s="2"/>
      <c r="P272" s="2"/>
      <c r="R272" s="2"/>
    </row>
    <row r="273" spans="1:18" ht="13.8" thickBot="1">
      <c r="A273" s="598" t="s">
        <v>437</v>
      </c>
      <c r="B273" s="599"/>
      <c r="C273" s="599"/>
      <c r="D273" s="599"/>
      <c r="E273" s="599"/>
      <c r="F273" s="599"/>
      <c r="G273" s="599"/>
      <c r="H273" s="599"/>
      <c r="I273" s="599"/>
      <c r="J273" s="599"/>
      <c r="K273" s="599"/>
      <c r="L273" s="599"/>
      <c r="M273" s="599"/>
      <c r="N273" s="599"/>
      <c r="O273" s="599"/>
      <c r="P273" s="599"/>
      <c r="Q273" s="599"/>
      <c r="R273" s="600"/>
    </row>
    <row r="274" spans="1:18" ht="13.8" thickBot="1">
      <c r="A274" s="301">
        <v>2012025</v>
      </c>
      <c r="B274" s="20" t="s">
        <v>19</v>
      </c>
      <c r="C274" s="19" t="s">
        <v>129</v>
      </c>
      <c r="D274" s="47" t="s">
        <v>42</v>
      </c>
      <c r="E274" s="39"/>
      <c r="F274" s="19"/>
      <c r="G274" s="38"/>
      <c r="H274" s="350"/>
      <c r="I274" s="39"/>
      <c r="J274" s="19"/>
      <c r="K274" s="19"/>
      <c r="L274" s="38"/>
      <c r="M274" s="351"/>
      <c r="N274" s="352">
        <v>2</v>
      </c>
      <c r="O274" s="99">
        <v>2</v>
      </c>
      <c r="P274" s="353">
        <v>4</v>
      </c>
      <c r="Q274" s="236"/>
      <c r="R274" s="354"/>
    </row>
    <row r="275" spans="1:18" ht="13.8" thickBot="1">
      <c r="A275" s="587" t="s">
        <v>358</v>
      </c>
      <c r="B275" s="588"/>
      <c r="C275" s="588"/>
      <c r="D275" s="589"/>
      <c r="E275" s="613"/>
      <c r="F275" s="614"/>
      <c r="G275" s="615"/>
      <c r="H275" s="367">
        <f>H274</f>
        <v>0</v>
      </c>
      <c r="I275" s="613"/>
      <c r="J275" s="614"/>
      <c r="K275" s="614"/>
      <c r="L275" s="615"/>
      <c r="M275" s="367">
        <f>M274</f>
        <v>0</v>
      </c>
      <c r="N275" s="613"/>
      <c r="O275" s="615"/>
      <c r="P275" s="367">
        <f>P274</f>
        <v>4</v>
      </c>
      <c r="Q275" s="369"/>
      <c r="R275" s="367">
        <f>R274</f>
        <v>0</v>
      </c>
    </row>
    <row r="276" spans="1:18" ht="13.8" thickBot="1">
      <c r="H276" s="2"/>
      <c r="M276" s="2"/>
      <c r="P276" s="2"/>
      <c r="R276" s="2"/>
    </row>
    <row r="277" spans="1:18" ht="13.8" thickBot="1">
      <c r="A277" s="598" t="s">
        <v>435</v>
      </c>
      <c r="B277" s="599"/>
      <c r="C277" s="599"/>
      <c r="D277" s="599"/>
      <c r="E277" s="599"/>
      <c r="F277" s="599"/>
      <c r="G277" s="599"/>
      <c r="H277" s="599"/>
      <c r="I277" s="599"/>
      <c r="J277" s="599"/>
      <c r="K277" s="599"/>
      <c r="L277" s="599"/>
      <c r="M277" s="599"/>
      <c r="N277" s="599"/>
      <c r="O277" s="599"/>
      <c r="P277" s="599"/>
      <c r="Q277" s="599"/>
      <c r="R277" s="600"/>
    </row>
    <row r="278" spans="1:18">
      <c r="A278" s="262">
        <v>2002695</v>
      </c>
      <c r="B278" s="11" t="s">
        <v>10</v>
      </c>
      <c r="C278" s="12" t="s">
        <v>89</v>
      </c>
      <c r="D278" s="46" t="s">
        <v>41</v>
      </c>
      <c r="E278" s="33"/>
      <c r="F278" s="12"/>
      <c r="G278" s="21"/>
      <c r="H278" s="337"/>
      <c r="I278" s="32">
        <v>40</v>
      </c>
      <c r="J278" s="59"/>
      <c r="K278" s="59"/>
      <c r="L278" s="60"/>
      <c r="M278" s="372">
        <v>40</v>
      </c>
      <c r="N278" s="339">
        <v>40</v>
      </c>
      <c r="O278" s="60">
        <v>30</v>
      </c>
      <c r="P278" s="340">
        <v>70</v>
      </c>
      <c r="Q278" s="373">
        <v>1</v>
      </c>
      <c r="R278" s="374">
        <v>1</v>
      </c>
    </row>
    <row r="279" spans="1:18">
      <c r="A279" s="262">
        <v>2008440</v>
      </c>
      <c r="B279" s="11" t="s">
        <v>10</v>
      </c>
      <c r="C279" s="12" t="s">
        <v>157</v>
      </c>
      <c r="D279" s="46" t="s">
        <v>41</v>
      </c>
      <c r="E279" s="33"/>
      <c r="F279" s="12"/>
      <c r="G279" s="21"/>
      <c r="H279" s="337"/>
      <c r="I279" s="33"/>
      <c r="J279" s="12"/>
      <c r="K279" s="12"/>
      <c r="L279" s="21"/>
      <c r="M279" s="338"/>
      <c r="N279" s="339">
        <v>30</v>
      </c>
      <c r="O279" s="31">
        <v>15</v>
      </c>
      <c r="P279" s="340">
        <v>45</v>
      </c>
      <c r="Q279" s="341"/>
      <c r="R279" s="342"/>
    </row>
    <row r="280" spans="1:18">
      <c r="A280" s="262">
        <v>2002637</v>
      </c>
      <c r="B280" s="11" t="s">
        <v>10</v>
      </c>
      <c r="C280" s="12" t="s">
        <v>142</v>
      </c>
      <c r="D280" s="46" t="s">
        <v>41</v>
      </c>
      <c r="E280" s="33"/>
      <c r="F280" s="12"/>
      <c r="G280" s="21"/>
      <c r="H280" s="337"/>
      <c r="I280" s="33"/>
      <c r="J280" s="12"/>
      <c r="K280" s="12"/>
      <c r="L280" s="21"/>
      <c r="M280" s="338"/>
      <c r="N280" s="339">
        <v>25</v>
      </c>
      <c r="O280" s="31">
        <v>25</v>
      </c>
      <c r="P280" s="340">
        <v>50</v>
      </c>
      <c r="Q280" s="341"/>
      <c r="R280" s="342"/>
    </row>
    <row r="281" spans="1:18">
      <c r="A281" s="262">
        <v>2008657</v>
      </c>
      <c r="B281" s="11" t="s">
        <v>11</v>
      </c>
      <c r="C281" s="12" t="s">
        <v>162</v>
      </c>
      <c r="D281" s="46" t="s">
        <v>41</v>
      </c>
      <c r="E281" s="33"/>
      <c r="F281" s="12"/>
      <c r="G281" s="21"/>
      <c r="H281" s="337"/>
      <c r="I281" s="32">
        <v>20</v>
      </c>
      <c r="J281" s="11"/>
      <c r="K281" s="11"/>
      <c r="L281" s="31"/>
      <c r="M281" s="372">
        <v>20</v>
      </c>
      <c r="N281" s="339">
        <v>40</v>
      </c>
      <c r="O281" s="60">
        <v>35</v>
      </c>
      <c r="P281" s="340">
        <v>75</v>
      </c>
      <c r="Q281" s="341"/>
      <c r="R281" s="342"/>
    </row>
    <row r="282" spans="1:18">
      <c r="A282" s="262">
        <v>2010454</v>
      </c>
      <c r="B282" s="11" t="s">
        <v>11</v>
      </c>
      <c r="C282" s="12" t="s">
        <v>156</v>
      </c>
      <c r="D282" s="46" t="s">
        <v>41</v>
      </c>
      <c r="E282" s="33"/>
      <c r="F282" s="12"/>
      <c r="G282" s="21"/>
      <c r="H282" s="337"/>
      <c r="I282" s="32">
        <v>35</v>
      </c>
      <c r="J282" s="59"/>
      <c r="K282" s="59"/>
      <c r="L282" s="60"/>
      <c r="M282" s="372">
        <v>35</v>
      </c>
      <c r="N282" s="33"/>
      <c r="O282" s="21"/>
      <c r="P282" s="364"/>
      <c r="Q282" s="341"/>
      <c r="R282" s="342"/>
    </row>
    <row r="283" spans="1:18">
      <c r="A283" s="36">
        <v>2002598</v>
      </c>
      <c r="B283" s="11" t="s">
        <v>11</v>
      </c>
      <c r="C283" s="12" t="s">
        <v>158</v>
      </c>
      <c r="D283" s="46" t="s">
        <v>41</v>
      </c>
      <c r="E283" s="33"/>
      <c r="F283" s="12"/>
      <c r="G283" s="21"/>
      <c r="H283" s="337"/>
      <c r="I283" s="33"/>
      <c r="J283" s="12"/>
      <c r="K283" s="12"/>
      <c r="L283" s="21"/>
      <c r="M283" s="338"/>
      <c r="N283" s="339"/>
      <c r="O283" s="60">
        <v>25</v>
      </c>
      <c r="P283" s="340">
        <v>25</v>
      </c>
      <c r="Q283" s="373">
        <v>1</v>
      </c>
      <c r="R283" s="374">
        <v>1</v>
      </c>
    </row>
    <row r="284" spans="1:18">
      <c r="A284" s="262">
        <v>2017402</v>
      </c>
      <c r="B284" s="11" t="s">
        <v>16</v>
      </c>
      <c r="C284" s="12" t="s">
        <v>330</v>
      </c>
      <c r="D284" s="46" t="s">
        <v>41</v>
      </c>
      <c r="E284" s="33"/>
      <c r="F284" s="12"/>
      <c r="G284" s="21"/>
      <c r="H284" s="337"/>
      <c r="I284" s="33"/>
      <c r="J284" s="12"/>
      <c r="K284" s="12"/>
      <c r="L284" s="21"/>
      <c r="M284" s="338"/>
      <c r="N284" s="339"/>
      <c r="O284" s="31">
        <v>1</v>
      </c>
      <c r="P284" s="340">
        <v>1</v>
      </c>
      <c r="Q284" s="341"/>
      <c r="R284" s="342"/>
    </row>
    <row r="285" spans="1:18">
      <c r="A285" s="262">
        <v>2016513</v>
      </c>
      <c r="B285" s="11" t="s">
        <v>16</v>
      </c>
      <c r="C285" s="12" t="s">
        <v>134</v>
      </c>
      <c r="D285" s="46" t="s">
        <v>41</v>
      </c>
      <c r="E285" s="33"/>
      <c r="F285" s="12"/>
      <c r="G285" s="21"/>
      <c r="H285" s="337"/>
      <c r="I285" s="33"/>
      <c r="J285" s="12"/>
      <c r="K285" s="12"/>
      <c r="L285" s="21"/>
      <c r="M285" s="338"/>
      <c r="N285" s="339">
        <v>25</v>
      </c>
      <c r="O285" s="31">
        <v>3</v>
      </c>
      <c r="P285" s="340">
        <v>28</v>
      </c>
      <c r="Q285" s="341"/>
      <c r="R285" s="342"/>
    </row>
    <row r="286" spans="1:18">
      <c r="A286" s="262">
        <v>2012782</v>
      </c>
      <c r="B286" s="11" t="s">
        <v>16</v>
      </c>
      <c r="C286" s="12" t="s">
        <v>138</v>
      </c>
      <c r="D286" s="46" t="s">
        <v>41</v>
      </c>
      <c r="E286" s="33"/>
      <c r="F286" s="12"/>
      <c r="G286" s="21"/>
      <c r="H286" s="337"/>
      <c r="I286" s="33"/>
      <c r="J286" s="12"/>
      <c r="K286" s="12"/>
      <c r="L286" s="21"/>
      <c r="M286" s="338"/>
      <c r="N286" s="339">
        <v>5</v>
      </c>
      <c r="O286" s="31">
        <v>1</v>
      </c>
      <c r="P286" s="340">
        <v>6</v>
      </c>
      <c r="Q286" s="341"/>
      <c r="R286" s="342"/>
    </row>
    <row r="287" spans="1:18">
      <c r="A287" s="262">
        <v>2009368</v>
      </c>
      <c r="B287" s="11" t="s">
        <v>17</v>
      </c>
      <c r="C287" s="12" t="s">
        <v>153</v>
      </c>
      <c r="D287" s="46" t="s">
        <v>41</v>
      </c>
      <c r="E287" s="33"/>
      <c r="F287" s="12"/>
      <c r="G287" s="21"/>
      <c r="H287" s="337"/>
      <c r="I287" s="33"/>
      <c r="J287" s="12"/>
      <c r="K287" s="12"/>
      <c r="L287" s="21"/>
      <c r="M287" s="338"/>
      <c r="N287" s="339"/>
      <c r="O287" s="31">
        <v>30</v>
      </c>
      <c r="P287" s="340">
        <v>30</v>
      </c>
      <c r="Q287" s="341"/>
      <c r="R287" s="342"/>
    </row>
    <row r="288" spans="1:18">
      <c r="A288" s="262">
        <v>2015116</v>
      </c>
      <c r="B288" s="11" t="s">
        <v>17</v>
      </c>
      <c r="C288" s="12" t="s">
        <v>291</v>
      </c>
      <c r="D288" s="46" t="s">
        <v>41</v>
      </c>
      <c r="E288" s="33"/>
      <c r="F288" s="12"/>
      <c r="G288" s="21"/>
      <c r="H288" s="337"/>
      <c r="I288" s="33"/>
      <c r="J288" s="12"/>
      <c r="K288" s="12"/>
      <c r="L288" s="21"/>
      <c r="M288" s="338"/>
      <c r="N288" s="339"/>
      <c r="O288" s="31">
        <v>1</v>
      </c>
      <c r="P288" s="340">
        <v>1</v>
      </c>
      <c r="Q288" s="341"/>
      <c r="R288" s="342"/>
    </row>
    <row r="289" spans="1:18">
      <c r="A289" s="343">
        <v>2011961</v>
      </c>
      <c r="B289" s="15" t="s">
        <v>18</v>
      </c>
      <c r="C289" s="16" t="s">
        <v>163</v>
      </c>
      <c r="D289" s="48" t="s">
        <v>41</v>
      </c>
      <c r="E289" s="57"/>
      <c r="F289" s="16"/>
      <c r="G289" s="50"/>
      <c r="H289" s="344"/>
      <c r="I289" s="57"/>
      <c r="J289" s="16"/>
      <c r="K289" s="16"/>
      <c r="L289" s="50"/>
      <c r="M289" s="345"/>
      <c r="N289" s="346">
        <v>55</v>
      </c>
      <c r="O289" s="34">
        <v>35</v>
      </c>
      <c r="P289" s="347">
        <v>90</v>
      </c>
      <c r="Q289" s="348"/>
      <c r="R289" s="349"/>
    </row>
    <row r="290" spans="1:18">
      <c r="A290" s="262">
        <v>2013477</v>
      </c>
      <c r="B290" s="11" t="s">
        <v>18</v>
      </c>
      <c r="C290" s="12" t="s">
        <v>160</v>
      </c>
      <c r="D290" s="46" t="s">
        <v>41</v>
      </c>
      <c r="E290" s="33"/>
      <c r="F290" s="12"/>
      <c r="G290" s="21"/>
      <c r="H290" s="337"/>
      <c r="I290" s="33"/>
      <c r="J290" s="12"/>
      <c r="K290" s="12"/>
      <c r="L290" s="21"/>
      <c r="M290" s="338"/>
      <c r="N290" s="339">
        <v>10</v>
      </c>
      <c r="O290" s="31">
        <v>1</v>
      </c>
      <c r="P290" s="340">
        <v>11</v>
      </c>
      <c r="Q290" s="341"/>
      <c r="R290" s="342"/>
    </row>
    <row r="291" spans="1:18">
      <c r="A291" s="262">
        <v>2015051</v>
      </c>
      <c r="B291" s="11" t="s">
        <v>18</v>
      </c>
      <c r="C291" s="12" t="s">
        <v>155</v>
      </c>
      <c r="D291" s="46" t="s">
        <v>41</v>
      </c>
      <c r="E291" s="33"/>
      <c r="F291" s="12"/>
      <c r="G291" s="21"/>
      <c r="H291" s="337"/>
      <c r="I291" s="33"/>
      <c r="J291" s="12"/>
      <c r="K291" s="12"/>
      <c r="L291" s="21"/>
      <c r="M291" s="338"/>
      <c r="N291" s="339"/>
      <c r="O291" s="31">
        <v>1</v>
      </c>
      <c r="P291" s="340">
        <v>1</v>
      </c>
      <c r="Q291" s="341"/>
      <c r="R291" s="342"/>
    </row>
    <row r="292" spans="1:18">
      <c r="A292" s="262">
        <v>2013451</v>
      </c>
      <c r="B292" s="11" t="s">
        <v>18</v>
      </c>
      <c r="C292" s="12" t="s">
        <v>139</v>
      </c>
      <c r="D292" s="46" t="s">
        <v>41</v>
      </c>
      <c r="E292" s="33"/>
      <c r="F292" s="12"/>
      <c r="G292" s="21"/>
      <c r="H292" s="337"/>
      <c r="I292" s="33"/>
      <c r="J292" s="12"/>
      <c r="K292" s="12"/>
      <c r="L292" s="21"/>
      <c r="M292" s="338"/>
      <c r="N292" s="339">
        <v>20</v>
      </c>
      <c r="O292" s="31">
        <v>1</v>
      </c>
      <c r="P292" s="340">
        <v>21</v>
      </c>
      <c r="Q292" s="341"/>
      <c r="R292" s="342"/>
    </row>
    <row r="293" spans="1:18">
      <c r="A293" s="262">
        <v>2013419</v>
      </c>
      <c r="B293" s="11" t="s">
        <v>18</v>
      </c>
      <c r="C293" s="12" t="s">
        <v>287</v>
      </c>
      <c r="D293" s="46" t="s">
        <v>41</v>
      </c>
      <c r="E293" s="33"/>
      <c r="F293" s="12"/>
      <c r="G293" s="21"/>
      <c r="H293" s="337"/>
      <c r="I293" s="33"/>
      <c r="J293" s="12"/>
      <c r="K293" s="12"/>
      <c r="L293" s="21"/>
      <c r="M293" s="338"/>
      <c r="N293" s="339">
        <v>35</v>
      </c>
      <c r="O293" s="31">
        <v>1</v>
      </c>
      <c r="P293" s="340">
        <v>36</v>
      </c>
      <c r="Q293" s="341"/>
      <c r="R293" s="342"/>
    </row>
    <row r="294" spans="1:18">
      <c r="A294" s="262">
        <v>2015077</v>
      </c>
      <c r="B294" s="11" t="s">
        <v>19</v>
      </c>
      <c r="C294" s="12" t="s">
        <v>164</v>
      </c>
      <c r="D294" s="46" t="s">
        <v>41</v>
      </c>
      <c r="E294" s="33"/>
      <c r="F294" s="12"/>
      <c r="G294" s="21"/>
      <c r="H294" s="337"/>
      <c r="I294" s="33"/>
      <c r="J294" s="12"/>
      <c r="K294" s="12"/>
      <c r="L294" s="21"/>
      <c r="M294" s="338"/>
      <c r="N294" s="339">
        <v>2</v>
      </c>
      <c r="O294" s="91">
        <v>2</v>
      </c>
      <c r="P294" s="340">
        <v>4</v>
      </c>
      <c r="Q294" s="341"/>
      <c r="R294" s="342"/>
    </row>
    <row r="295" spans="1:18">
      <c r="A295" s="262">
        <v>2015093</v>
      </c>
      <c r="B295" s="11" t="s">
        <v>19</v>
      </c>
      <c r="C295" s="12" t="s">
        <v>161</v>
      </c>
      <c r="D295" s="46" t="s">
        <v>41</v>
      </c>
      <c r="E295" s="33"/>
      <c r="F295" s="12"/>
      <c r="G295" s="21"/>
      <c r="H295" s="337"/>
      <c r="I295" s="33"/>
      <c r="J295" s="12"/>
      <c r="K295" s="12"/>
      <c r="L295" s="21"/>
      <c r="M295" s="338"/>
      <c r="N295" s="32"/>
      <c r="O295" s="91">
        <v>2</v>
      </c>
      <c r="P295" s="340">
        <v>2</v>
      </c>
      <c r="Q295" s="341"/>
      <c r="R295" s="342"/>
    </row>
    <row r="296" spans="1:18">
      <c r="A296" s="262">
        <v>2016487</v>
      </c>
      <c r="B296" s="11" t="s">
        <v>19</v>
      </c>
      <c r="C296" s="12" t="s">
        <v>137</v>
      </c>
      <c r="D296" s="46" t="s">
        <v>41</v>
      </c>
      <c r="E296" s="33"/>
      <c r="F296" s="12"/>
      <c r="G296" s="21"/>
      <c r="H296" s="337"/>
      <c r="I296" s="33"/>
      <c r="J296" s="12"/>
      <c r="K296" s="12"/>
      <c r="L296" s="21"/>
      <c r="M296" s="338"/>
      <c r="N296" s="339">
        <v>2</v>
      </c>
      <c r="O296" s="91">
        <v>2</v>
      </c>
      <c r="P296" s="340">
        <v>4</v>
      </c>
      <c r="Q296" s="341"/>
      <c r="R296" s="342"/>
    </row>
    <row r="297" spans="1:18">
      <c r="A297" s="262">
        <v>2016461</v>
      </c>
      <c r="B297" s="11" t="s">
        <v>19</v>
      </c>
      <c r="C297" s="12" t="s">
        <v>141</v>
      </c>
      <c r="D297" s="46" t="s">
        <v>41</v>
      </c>
      <c r="E297" s="33"/>
      <c r="F297" s="12"/>
      <c r="G297" s="21"/>
      <c r="H297" s="337"/>
      <c r="I297" s="33"/>
      <c r="J297" s="12"/>
      <c r="K297" s="12"/>
      <c r="L297" s="21"/>
      <c r="M297" s="338"/>
      <c r="N297" s="339">
        <v>2</v>
      </c>
      <c r="O297" s="91">
        <v>2</v>
      </c>
      <c r="P297" s="340">
        <v>4</v>
      </c>
      <c r="Q297" s="341"/>
      <c r="R297" s="342"/>
    </row>
    <row r="298" spans="1:18">
      <c r="A298" s="262">
        <v>2015763</v>
      </c>
      <c r="B298" s="11" t="s">
        <v>19</v>
      </c>
      <c r="C298" s="12" t="s">
        <v>154</v>
      </c>
      <c r="D298" s="46" t="s">
        <v>41</v>
      </c>
      <c r="E298" s="33"/>
      <c r="F298" s="12"/>
      <c r="G298" s="21"/>
      <c r="H298" s="337"/>
      <c r="I298" s="33"/>
      <c r="J298" s="12"/>
      <c r="K298" s="12"/>
      <c r="L298" s="21"/>
      <c r="M298" s="338"/>
      <c r="N298" s="339">
        <v>2</v>
      </c>
      <c r="O298" s="91">
        <v>2</v>
      </c>
      <c r="P298" s="340">
        <v>4</v>
      </c>
      <c r="Q298" s="341"/>
      <c r="R298" s="342"/>
    </row>
    <row r="299" spans="1:18">
      <c r="A299" s="262">
        <v>2016474</v>
      </c>
      <c r="B299" s="11" t="s">
        <v>20</v>
      </c>
      <c r="C299" s="12" t="s">
        <v>140</v>
      </c>
      <c r="D299" s="46" t="s">
        <v>41</v>
      </c>
      <c r="E299" s="33"/>
      <c r="F299" s="12"/>
      <c r="G299" s="21"/>
      <c r="H299" s="337"/>
      <c r="I299" s="33"/>
      <c r="J299" s="12"/>
      <c r="K299" s="12"/>
      <c r="L299" s="21"/>
      <c r="M299" s="338"/>
      <c r="N299" s="339">
        <v>2</v>
      </c>
      <c r="O299" s="60">
        <v>2</v>
      </c>
      <c r="P299" s="340">
        <v>4</v>
      </c>
      <c r="Q299" s="341"/>
      <c r="R299" s="342"/>
    </row>
    <row r="300" spans="1:18">
      <c r="A300" s="262">
        <v>2016490</v>
      </c>
      <c r="B300" s="11" t="s">
        <v>20</v>
      </c>
      <c r="C300" s="12" t="s">
        <v>136</v>
      </c>
      <c r="D300" s="46" t="s">
        <v>41</v>
      </c>
      <c r="E300" s="33"/>
      <c r="F300" s="12"/>
      <c r="G300" s="21"/>
      <c r="H300" s="337"/>
      <c r="I300" s="33"/>
      <c r="J300" s="12"/>
      <c r="K300" s="12"/>
      <c r="L300" s="21"/>
      <c r="M300" s="338"/>
      <c r="N300" s="339">
        <v>2</v>
      </c>
      <c r="O300" s="60">
        <v>2</v>
      </c>
      <c r="P300" s="340">
        <v>4</v>
      </c>
      <c r="Q300" s="341"/>
      <c r="R300" s="342"/>
    </row>
    <row r="301" spans="1:18">
      <c r="A301" s="262">
        <v>2016445</v>
      </c>
      <c r="B301" s="11" t="s">
        <v>20</v>
      </c>
      <c r="C301" s="12" t="s">
        <v>152</v>
      </c>
      <c r="D301" s="46" t="s">
        <v>41</v>
      </c>
      <c r="E301" s="33"/>
      <c r="F301" s="12"/>
      <c r="G301" s="21"/>
      <c r="H301" s="337"/>
      <c r="I301" s="33"/>
      <c r="J301" s="12"/>
      <c r="K301" s="12"/>
      <c r="L301" s="21"/>
      <c r="M301" s="338"/>
      <c r="N301" s="339">
        <v>2</v>
      </c>
      <c r="O301" s="60">
        <v>2</v>
      </c>
      <c r="P301" s="340">
        <v>4</v>
      </c>
      <c r="Q301" s="341"/>
      <c r="R301" s="342"/>
    </row>
    <row r="302" spans="1:18">
      <c r="A302" s="262">
        <v>2013480</v>
      </c>
      <c r="B302" s="11" t="s">
        <v>22</v>
      </c>
      <c r="C302" s="12" t="s">
        <v>159</v>
      </c>
      <c r="D302" s="46" t="s">
        <v>41</v>
      </c>
      <c r="E302" s="33"/>
      <c r="F302" s="12"/>
      <c r="G302" s="21"/>
      <c r="H302" s="337"/>
      <c r="I302" s="33"/>
      <c r="J302" s="12"/>
      <c r="K302" s="12"/>
      <c r="L302" s="21"/>
      <c r="M302" s="338"/>
      <c r="N302" s="339">
        <v>55</v>
      </c>
      <c r="O302" s="31">
        <v>35</v>
      </c>
      <c r="P302" s="340">
        <v>90</v>
      </c>
      <c r="Q302" s="341"/>
      <c r="R302" s="342"/>
    </row>
    <row r="303" spans="1:18">
      <c r="A303" s="262">
        <v>2002653</v>
      </c>
      <c r="B303" s="11" t="s">
        <v>22</v>
      </c>
      <c r="C303" s="12" t="s">
        <v>212</v>
      </c>
      <c r="D303" s="46" t="s">
        <v>41</v>
      </c>
      <c r="E303" s="33"/>
      <c r="F303" s="12"/>
      <c r="G303" s="21"/>
      <c r="H303" s="337"/>
      <c r="I303" s="33"/>
      <c r="J303" s="12"/>
      <c r="K303" s="12"/>
      <c r="L303" s="21"/>
      <c r="M303" s="338"/>
      <c r="N303" s="339">
        <v>50</v>
      </c>
      <c r="O303" s="31">
        <v>30</v>
      </c>
      <c r="P303" s="340">
        <v>80</v>
      </c>
      <c r="Q303" s="341"/>
      <c r="R303" s="342"/>
    </row>
    <row r="304" spans="1:18" ht="13.8" thickBot="1">
      <c r="A304" s="343">
        <v>2015080</v>
      </c>
      <c r="B304" s="15" t="s">
        <v>26</v>
      </c>
      <c r="C304" s="16" t="s">
        <v>292</v>
      </c>
      <c r="D304" s="48" t="s">
        <v>41</v>
      </c>
      <c r="E304" s="57"/>
      <c r="F304" s="16"/>
      <c r="G304" s="50"/>
      <c r="H304" s="344"/>
      <c r="I304" s="57"/>
      <c r="J304" s="16"/>
      <c r="K304" s="16"/>
      <c r="L304" s="50"/>
      <c r="M304" s="345"/>
      <c r="N304" s="346"/>
      <c r="O304" s="34">
        <v>3</v>
      </c>
      <c r="P304" s="347">
        <v>3</v>
      </c>
      <c r="Q304" s="348"/>
      <c r="R304" s="349"/>
    </row>
    <row r="305" spans="1:18" ht="13.8" thickBot="1">
      <c r="A305" s="587" t="s">
        <v>358</v>
      </c>
      <c r="B305" s="588"/>
      <c r="C305" s="588"/>
      <c r="D305" s="589"/>
      <c r="E305" s="604"/>
      <c r="F305" s="605"/>
      <c r="G305" s="606"/>
      <c r="H305" s="334">
        <f>SUM(H278:H304)</f>
        <v>0</v>
      </c>
      <c r="I305" s="604"/>
      <c r="J305" s="605"/>
      <c r="K305" s="605"/>
      <c r="L305" s="606"/>
      <c r="M305" s="355">
        <f>SUM(M278:M304)</f>
        <v>95</v>
      </c>
      <c r="N305" s="630"/>
      <c r="O305" s="631"/>
      <c r="P305" s="355">
        <f>SUM(P278:P304)</f>
        <v>693</v>
      </c>
      <c r="Q305" s="335"/>
      <c r="R305" s="334">
        <f>SUM(R278:R304)</f>
        <v>2</v>
      </c>
    </row>
    <row r="306" spans="1:18" ht="13.8" thickBot="1">
      <c r="H306" s="2"/>
      <c r="M306" s="2"/>
      <c r="P306" s="2"/>
      <c r="R306" s="2"/>
    </row>
    <row r="307" spans="1:18" ht="13.8" thickBot="1">
      <c r="A307" s="598" t="s">
        <v>436</v>
      </c>
      <c r="B307" s="599"/>
      <c r="C307" s="599"/>
      <c r="D307" s="599"/>
      <c r="E307" s="599"/>
      <c r="F307" s="599"/>
      <c r="G307" s="599"/>
      <c r="H307" s="599"/>
      <c r="I307" s="599"/>
      <c r="J307" s="599"/>
      <c r="K307" s="599"/>
      <c r="L307" s="599"/>
      <c r="M307" s="599"/>
      <c r="N307" s="599"/>
      <c r="O307" s="599"/>
      <c r="P307" s="599"/>
      <c r="Q307" s="599"/>
      <c r="R307" s="600"/>
    </row>
    <row r="308" spans="1:18">
      <c r="A308" s="36">
        <v>2008000</v>
      </c>
      <c r="B308" s="11" t="s">
        <v>10</v>
      </c>
      <c r="C308" s="12" t="s">
        <v>77</v>
      </c>
      <c r="D308" s="46" t="s">
        <v>30</v>
      </c>
      <c r="E308" s="33"/>
      <c r="F308" s="12"/>
      <c r="G308" s="21"/>
      <c r="H308" s="337"/>
      <c r="I308" s="33"/>
      <c r="J308" s="12"/>
      <c r="K308" s="12"/>
      <c r="L308" s="21"/>
      <c r="M308" s="338"/>
      <c r="N308" s="33"/>
      <c r="O308" s="21"/>
      <c r="P308" s="364"/>
      <c r="Q308" s="373">
        <v>1</v>
      </c>
      <c r="R308" s="374">
        <v>1</v>
      </c>
    </row>
    <row r="309" spans="1:18">
      <c r="A309" s="36">
        <v>2007399</v>
      </c>
      <c r="B309" s="11" t="s">
        <v>10</v>
      </c>
      <c r="C309" s="12" t="s">
        <v>91</v>
      </c>
      <c r="D309" s="46" t="s">
        <v>30</v>
      </c>
      <c r="E309" s="33"/>
      <c r="F309" s="12"/>
      <c r="G309" s="21"/>
      <c r="H309" s="337"/>
      <c r="I309" s="33"/>
      <c r="J309" s="12"/>
      <c r="K309" s="12"/>
      <c r="L309" s="21"/>
      <c r="M309" s="338"/>
      <c r="N309" s="33"/>
      <c r="O309" s="21"/>
      <c r="P309" s="364"/>
      <c r="Q309" s="373">
        <v>1</v>
      </c>
      <c r="R309" s="374">
        <v>1</v>
      </c>
    </row>
    <row r="310" spans="1:18">
      <c r="A310" s="262">
        <v>2015255</v>
      </c>
      <c r="B310" s="11" t="s">
        <v>11</v>
      </c>
      <c r="C310" s="12" t="s">
        <v>202</v>
      </c>
      <c r="D310" s="46" t="s">
        <v>30</v>
      </c>
      <c r="E310" s="33">
        <v>1</v>
      </c>
      <c r="F310" s="12">
        <v>1</v>
      </c>
      <c r="G310" s="21"/>
      <c r="H310" s="363">
        <v>2</v>
      </c>
      <c r="I310" s="33"/>
      <c r="J310" s="12"/>
      <c r="K310" s="12"/>
      <c r="L310" s="21"/>
      <c r="M310" s="338"/>
      <c r="N310" s="33"/>
      <c r="O310" s="21"/>
      <c r="P310" s="364"/>
      <c r="Q310" s="373">
        <v>1</v>
      </c>
      <c r="R310" s="374">
        <v>1</v>
      </c>
    </row>
    <row r="311" spans="1:18">
      <c r="A311" s="262">
        <v>2013901</v>
      </c>
      <c r="B311" s="11" t="s">
        <v>11</v>
      </c>
      <c r="C311" s="12" t="s">
        <v>207</v>
      </c>
      <c r="D311" s="46" t="s">
        <v>30</v>
      </c>
      <c r="E311" s="33"/>
      <c r="F311" s="12">
        <v>1</v>
      </c>
      <c r="G311" s="21"/>
      <c r="H311" s="363">
        <v>1</v>
      </c>
      <c r="I311" s="32"/>
      <c r="J311" s="59">
        <v>0.33</v>
      </c>
      <c r="K311" s="59"/>
      <c r="L311" s="31">
        <v>1</v>
      </c>
      <c r="M311" s="375">
        <v>1.33</v>
      </c>
      <c r="N311" s="33"/>
      <c r="O311" s="21"/>
      <c r="P311" s="364"/>
      <c r="Q311" s="373">
        <v>1</v>
      </c>
      <c r="R311" s="374">
        <v>1</v>
      </c>
    </row>
    <row r="312" spans="1:18">
      <c r="A312" s="36">
        <v>2012119</v>
      </c>
      <c r="B312" s="11" t="s">
        <v>11</v>
      </c>
      <c r="C312" s="12" t="s">
        <v>221</v>
      </c>
      <c r="D312" s="46" t="s">
        <v>30</v>
      </c>
      <c r="E312" s="33">
        <v>1</v>
      </c>
      <c r="F312" s="12">
        <v>1</v>
      </c>
      <c r="G312" s="21">
        <v>5</v>
      </c>
      <c r="H312" s="363">
        <v>7</v>
      </c>
      <c r="I312" s="32"/>
      <c r="J312" s="59">
        <v>6.67</v>
      </c>
      <c r="K312" s="59"/>
      <c r="L312" s="31">
        <v>15</v>
      </c>
      <c r="M312" s="375">
        <v>21.67</v>
      </c>
      <c r="N312" s="33"/>
      <c r="O312" s="21"/>
      <c r="P312" s="364"/>
      <c r="Q312" s="373">
        <v>10</v>
      </c>
      <c r="R312" s="374">
        <v>10</v>
      </c>
    </row>
    <row r="313" spans="1:18">
      <c r="A313" s="262">
        <v>2007865</v>
      </c>
      <c r="B313" s="11" t="s">
        <v>11</v>
      </c>
      <c r="C313" s="12" t="s">
        <v>220</v>
      </c>
      <c r="D313" s="46" t="s">
        <v>30</v>
      </c>
      <c r="E313" s="33">
        <v>1</v>
      </c>
      <c r="F313" s="12">
        <v>1</v>
      </c>
      <c r="G313" s="21"/>
      <c r="H313" s="363">
        <v>2</v>
      </c>
      <c r="I313" s="32"/>
      <c r="J313" s="59">
        <v>0.33</v>
      </c>
      <c r="K313" s="59"/>
      <c r="L313" s="31">
        <v>1</v>
      </c>
      <c r="M313" s="375">
        <v>1.33</v>
      </c>
      <c r="N313" s="33"/>
      <c r="O313" s="21"/>
      <c r="P313" s="364"/>
      <c r="Q313" s="373">
        <v>1</v>
      </c>
      <c r="R313" s="374">
        <v>1</v>
      </c>
    </row>
    <row r="314" spans="1:18">
      <c r="A314" s="262">
        <v>2015242</v>
      </c>
      <c r="B314" s="11" t="s">
        <v>11</v>
      </c>
      <c r="C314" s="12" t="s">
        <v>206</v>
      </c>
      <c r="D314" s="46" t="s">
        <v>30</v>
      </c>
      <c r="E314" s="33"/>
      <c r="F314" s="12">
        <v>1</v>
      </c>
      <c r="G314" s="21"/>
      <c r="H314" s="363">
        <v>1</v>
      </c>
      <c r="I314" s="33"/>
      <c r="J314" s="12"/>
      <c r="K314" s="12"/>
      <c r="L314" s="21"/>
      <c r="M314" s="338"/>
      <c r="N314" s="33"/>
      <c r="O314" s="21"/>
      <c r="P314" s="364"/>
      <c r="Q314" s="373">
        <v>1</v>
      </c>
      <c r="R314" s="374">
        <v>1</v>
      </c>
    </row>
    <row r="315" spans="1:18">
      <c r="A315" s="262">
        <v>2012096</v>
      </c>
      <c r="B315" s="11" t="s">
        <v>16</v>
      </c>
      <c r="C315" s="12" t="s">
        <v>199</v>
      </c>
      <c r="D315" s="46" t="s">
        <v>30</v>
      </c>
      <c r="E315" s="33"/>
      <c r="F315" s="12"/>
      <c r="G315" s="21"/>
      <c r="H315" s="337"/>
      <c r="I315" s="32"/>
      <c r="J315" s="59">
        <v>0.33</v>
      </c>
      <c r="K315" s="59"/>
      <c r="L315" s="60"/>
      <c r="M315" s="375">
        <v>0.33</v>
      </c>
      <c r="N315" s="339">
        <v>15</v>
      </c>
      <c r="O315" s="31">
        <v>1</v>
      </c>
      <c r="P315" s="340">
        <v>16</v>
      </c>
      <c r="Q315" s="341"/>
      <c r="R315" s="342"/>
    </row>
    <row r="316" spans="1:18">
      <c r="A316" s="262">
        <v>2009274</v>
      </c>
      <c r="B316" s="11" t="s">
        <v>16</v>
      </c>
      <c r="C316" s="12" t="s">
        <v>196</v>
      </c>
      <c r="D316" s="46" t="s">
        <v>30</v>
      </c>
      <c r="E316" s="33"/>
      <c r="F316" s="12"/>
      <c r="G316" s="21"/>
      <c r="H316" s="337"/>
      <c r="I316" s="33"/>
      <c r="J316" s="12"/>
      <c r="K316" s="12"/>
      <c r="L316" s="21"/>
      <c r="M316" s="338"/>
      <c r="N316" s="339"/>
      <c r="O316" s="31">
        <v>1</v>
      </c>
      <c r="P316" s="340">
        <v>1</v>
      </c>
      <c r="Q316" s="341"/>
      <c r="R316" s="342"/>
    </row>
    <row r="317" spans="1:18">
      <c r="A317" s="262">
        <v>2007412</v>
      </c>
      <c r="B317" s="11" t="s">
        <v>16</v>
      </c>
      <c r="C317" s="12" t="s">
        <v>219</v>
      </c>
      <c r="D317" s="46" t="s">
        <v>30</v>
      </c>
      <c r="E317" s="33"/>
      <c r="F317" s="12"/>
      <c r="G317" s="21"/>
      <c r="H317" s="337"/>
      <c r="I317" s="32"/>
      <c r="J317" s="59">
        <v>6.67</v>
      </c>
      <c r="K317" s="59"/>
      <c r="L317" s="60"/>
      <c r="M317" s="375">
        <v>6.67</v>
      </c>
      <c r="N317" s="33"/>
      <c r="O317" s="21"/>
      <c r="P317" s="364"/>
      <c r="Q317" s="341"/>
      <c r="R317" s="342"/>
    </row>
    <row r="318" spans="1:18">
      <c r="A318" s="262">
        <v>2004020</v>
      </c>
      <c r="B318" s="11" t="s">
        <v>16</v>
      </c>
      <c r="C318" s="12" t="s">
        <v>205</v>
      </c>
      <c r="D318" s="46" t="s">
        <v>30</v>
      </c>
      <c r="E318" s="33"/>
      <c r="F318" s="12"/>
      <c r="G318" s="21"/>
      <c r="H318" s="337"/>
      <c r="I318" s="33"/>
      <c r="J318" s="12"/>
      <c r="K318" s="12"/>
      <c r="L318" s="21"/>
      <c r="M318" s="338"/>
      <c r="N318" s="339">
        <v>35</v>
      </c>
      <c r="O318" s="31">
        <v>20</v>
      </c>
      <c r="P318" s="340">
        <v>55</v>
      </c>
      <c r="Q318" s="341"/>
      <c r="R318" s="342"/>
    </row>
    <row r="319" spans="1:18">
      <c r="A319" s="262">
        <v>2009287</v>
      </c>
      <c r="B319" s="11" t="s">
        <v>16</v>
      </c>
      <c r="C319" s="12" t="s">
        <v>197</v>
      </c>
      <c r="D319" s="46" t="s">
        <v>30</v>
      </c>
      <c r="E319" s="33"/>
      <c r="F319" s="12"/>
      <c r="G319" s="21"/>
      <c r="H319" s="337"/>
      <c r="I319" s="33"/>
      <c r="J319" s="12"/>
      <c r="K319" s="12"/>
      <c r="L319" s="21"/>
      <c r="M319" s="338"/>
      <c r="N319" s="339">
        <v>3</v>
      </c>
      <c r="O319" s="31">
        <v>1</v>
      </c>
      <c r="P319" s="340">
        <v>4</v>
      </c>
      <c r="Q319" s="341"/>
      <c r="R319" s="342"/>
    </row>
    <row r="320" spans="1:18">
      <c r="A320" s="262">
        <v>2011039</v>
      </c>
      <c r="B320" s="11" t="s">
        <v>16</v>
      </c>
      <c r="C320" s="12" t="s">
        <v>204</v>
      </c>
      <c r="D320" s="46" t="s">
        <v>30</v>
      </c>
      <c r="E320" s="33"/>
      <c r="F320" s="12"/>
      <c r="G320" s="21"/>
      <c r="H320" s="337"/>
      <c r="I320" s="33"/>
      <c r="J320" s="12"/>
      <c r="K320" s="12"/>
      <c r="L320" s="21"/>
      <c r="M320" s="338"/>
      <c r="N320" s="339">
        <v>30</v>
      </c>
      <c r="O320" s="31">
        <v>1</v>
      </c>
      <c r="P320" s="340">
        <v>31</v>
      </c>
      <c r="Q320" s="341"/>
      <c r="R320" s="342"/>
    </row>
    <row r="321" spans="1:18">
      <c r="A321" s="36">
        <v>2009261</v>
      </c>
      <c r="B321" s="11" t="s">
        <v>16</v>
      </c>
      <c r="C321" s="12" t="s">
        <v>218</v>
      </c>
      <c r="D321" s="46" t="s">
        <v>30</v>
      </c>
      <c r="E321" s="33"/>
      <c r="F321" s="12"/>
      <c r="G321" s="21"/>
      <c r="H321" s="337"/>
      <c r="I321" s="32"/>
      <c r="J321" s="59">
        <v>6.67</v>
      </c>
      <c r="K321" s="59"/>
      <c r="L321" s="60"/>
      <c r="M321" s="375">
        <v>6.67</v>
      </c>
      <c r="N321" s="33"/>
      <c r="O321" s="21"/>
      <c r="P321" s="364"/>
      <c r="Q321" s="341"/>
      <c r="R321" s="342"/>
    </row>
    <row r="322" spans="1:18">
      <c r="A322" s="262">
        <v>2011055</v>
      </c>
      <c r="B322" s="11" t="s">
        <v>17</v>
      </c>
      <c r="C322" s="12" t="s">
        <v>201</v>
      </c>
      <c r="D322" s="46" t="s">
        <v>30</v>
      </c>
      <c r="E322" s="33"/>
      <c r="F322" s="12"/>
      <c r="G322" s="21"/>
      <c r="H322" s="337"/>
      <c r="I322" s="33"/>
      <c r="J322" s="12"/>
      <c r="K322" s="12"/>
      <c r="L322" s="21"/>
      <c r="M322" s="338"/>
      <c r="N322" s="339">
        <v>1</v>
      </c>
      <c r="O322" s="31">
        <v>1</v>
      </c>
      <c r="P322" s="340">
        <v>2</v>
      </c>
      <c r="Q322" s="341"/>
      <c r="R322" s="342"/>
    </row>
    <row r="323" spans="1:18">
      <c r="A323" s="262">
        <v>2012135</v>
      </c>
      <c r="B323" s="11" t="s">
        <v>17</v>
      </c>
      <c r="C323" s="12" t="s">
        <v>203</v>
      </c>
      <c r="D323" s="46" t="s">
        <v>30</v>
      </c>
      <c r="E323" s="33"/>
      <c r="F323" s="12"/>
      <c r="G323" s="21"/>
      <c r="H323" s="337"/>
      <c r="I323" s="33"/>
      <c r="J323" s="12"/>
      <c r="K323" s="12"/>
      <c r="L323" s="21"/>
      <c r="M323" s="338"/>
      <c r="N323" s="339">
        <v>10</v>
      </c>
      <c r="O323" s="31">
        <v>1</v>
      </c>
      <c r="P323" s="340">
        <v>11</v>
      </c>
      <c r="Q323" s="341"/>
      <c r="R323" s="342"/>
    </row>
    <row r="324" spans="1:18">
      <c r="A324" s="262">
        <v>2013914</v>
      </c>
      <c r="B324" s="11" t="s">
        <v>17</v>
      </c>
      <c r="C324" s="12" t="s">
        <v>198</v>
      </c>
      <c r="D324" s="46" t="s">
        <v>30</v>
      </c>
      <c r="E324" s="33"/>
      <c r="F324" s="12"/>
      <c r="G324" s="21"/>
      <c r="H324" s="337"/>
      <c r="I324" s="33"/>
      <c r="J324" s="12"/>
      <c r="K324" s="12"/>
      <c r="L324" s="21"/>
      <c r="M324" s="338"/>
      <c r="N324" s="339"/>
      <c r="O324" s="31">
        <v>1</v>
      </c>
      <c r="P324" s="340">
        <v>1</v>
      </c>
      <c r="Q324" s="341"/>
      <c r="R324" s="342"/>
    </row>
    <row r="325" spans="1:18">
      <c r="A325" s="262">
        <v>2016652</v>
      </c>
      <c r="B325" s="11" t="s">
        <v>17</v>
      </c>
      <c r="C325" s="12" t="s">
        <v>189</v>
      </c>
      <c r="D325" s="46" t="s">
        <v>30</v>
      </c>
      <c r="E325" s="33"/>
      <c r="F325" s="12"/>
      <c r="G325" s="21"/>
      <c r="H325" s="337"/>
      <c r="I325" s="33"/>
      <c r="J325" s="12"/>
      <c r="K325" s="12"/>
      <c r="L325" s="21"/>
      <c r="M325" s="338"/>
      <c r="N325" s="339">
        <v>1</v>
      </c>
      <c r="O325" s="31">
        <v>1</v>
      </c>
      <c r="P325" s="340">
        <v>2</v>
      </c>
      <c r="Q325" s="341"/>
      <c r="R325" s="342"/>
    </row>
    <row r="326" spans="1:18">
      <c r="A326" s="262">
        <v>2017169</v>
      </c>
      <c r="B326" s="11" t="s">
        <v>17</v>
      </c>
      <c r="C326" s="12" t="s">
        <v>293</v>
      </c>
      <c r="D326" s="46" t="s">
        <v>30</v>
      </c>
      <c r="E326" s="33"/>
      <c r="F326" s="12"/>
      <c r="G326" s="21"/>
      <c r="H326" s="337"/>
      <c r="I326" s="33"/>
      <c r="J326" s="12"/>
      <c r="K326" s="12"/>
      <c r="L326" s="21"/>
      <c r="M326" s="338"/>
      <c r="N326" s="339">
        <v>1</v>
      </c>
      <c r="O326" s="31">
        <v>1</v>
      </c>
      <c r="P326" s="340">
        <v>2</v>
      </c>
      <c r="Q326" s="341"/>
      <c r="R326" s="342"/>
    </row>
    <row r="327" spans="1:18">
      <c r="A327" s="262">
        <v>2013943</v>
      </c>
      <c r="B327" s="11" t="s">
        <v>17</v>
      </c>
      <c r="C327" s="12" t="s">
        <v>200</v>
      </c>
      <c r="D327" s="46" t="s">
        <v>30</v>
      </c>
      <c r="E327" s="33"/>
      <c r="F327" s="12"/>
      <c r="G327" s="21"/>
      <c r="H327" s="337"/>
      <c r="I327" s="33"/>
      <c r="J327" s="12"/>
      <c r="K327" s="12"/>
      <c r="L327" s="21"/>
      <c r="M327" s="338"/>
      <c r="N327" s="339">
        <v>1</v>
      </c>
      <c r="O327" s="31"/>
      <c r="P327" s="340">
        <v>1</v>
      </c>
      <c r="Q327" s="341"/>
      <c r="R327" s="342"/>
    </row>
    <row r="328" spans="1:18">
      <c r="A328" s="262">
        <v>2013985</v>
      </c>
      <c r="B328" s="11" t="s">
        <v>17</v>
      </c>
      <c r="C328" s="12" t="s">
        <v>190</v>
      </c>
      <c r="D328" s="46" t="s">
        <v>30</v>
      </c>
      <c r="E328" s="33"/>
      <c r="F328" s="12"/>
      <c r="G328" s="21"/>
      <c r="H328" s="337"/>
      <c r="I328" s="33"/>
      <c r="J328" s="12"/>
      <c r="K328" s="12"/>
      <c r="L328" s="21"/>
      <c r="M328" s="338"/>
      <c r="N328" s="339">
        <v>1</v>
      </c>
      <c r="O328" s="31"/>
      <c r="P328" s="340">
        <v>1</v>
      </c>
      <c r="Q328" s="341"/>
      <c r="R328" s="342"/>
    </row>
    <row r="329" spans="1:18">
      <c r="A329" s="343">
        <v>2015721</v>
      </c>
      <c r="B329" s="15" t="s">
        <v>18</v>
      </c>
      <c r="C329" s="16" t="s">
        <v>191</v>
      </c>
      <c r="D329" s="48" t="s">
        <v>30</v>
      </c>
      <c r="E329" s="57"/>
      <c r="F329" s="16"/>
      <c r="G329" s="50"/>
      <c r="H329" s="344"/>
      <c r="I329" s="57"/>
      <c r="J329" s="16"/>
      <c r="K329" s="16"/>
      <c r="L329" s="50"/>
      <c r="M329" s="345"/>
      <c r="N329" s="346">
        <v>1</v>
      </c>
      <c r="O329" s="34">
        <v>1</v>
      </c>
      <c r="P329" s="347">
        <v>2</v>
      </c>
      <c r="Q329" s="348"/>
      <c r="R329" s="349"/>
    </row>
    <row r="330" spans="1:18">
      <c r="A330" s="262">
        <v>2017172</v>
      </c>
      <c r="B330" s="11" t="s">
        <v>18</v>
      </c>
      <c r="C330" s="12" t="s">
        <v>290</v>
      </c>
      <c r="D330" s="46" t="s">
        <v>30</v>
      </c>
      <c r="E330" s="33"/>
      <c r="F330" s="12"/>
      <c r="G330" s="21"/>
      <c r="H330" s="337"/>
      <c r="I330" s="33"/>
      <c r="J330" s="12"/>
      <c r="K330" s="12"/>
      <c r="L330" s="21"/>
      <c r="M330" s="338"/>
      <c r="N330" s="339"/>
      <c r="O330" s="31">
        <v>1</v>
      </c>
      <c r="P330" s="340">
        <v>1</v>
      </c>
      <c r="Q330" s="341"/>
      <c r="R330" s="342"/>
    </row>
    <row r="331" spans="1:18">
      <c r="A331" s="262">
        <v>2015284</v>
      </c>
      <c r="B331" s="11" t="s">
        <v>18</v>
      </c>
      <c r="C331" s="12" t="s">
        <v>193</v>
      </c>
      <c r="D331" s="46" t="s">
        <v>30</v>
      </c>
      <c r="E331" s="33"/>
      <c r="F331" s="12"/>
      <c r="G331" s="21"/>
      <c r="H331" s="337"/>
      <c r="I331" s="33"/>
      <c r="J331" s="12"/>
      <c r="K331" s="12"/>
      <c r="L331" s="21"/>
      <c r="M331" s="338"/>
      <c r="N331" s="339"/>
      <c r="O331" s="31">
        <v>1</v>
      </c>
      <c r="P331" s="340">
        <v>1</v>
      </c>
      <c r="Q331" s="341"/>
      <c r="R331" s="342"/>
    </row>
    <row r="332" spans="1:18">
      <c r="A332" s="262">
        <v>2015271</v>
      </c>
      <c r="B332" s="11" t="s">
        <v>18</v>
      </c>
      <c r="C332" s="12" t="s">
        <v>188</v>
      </c>
      <c r="D332" s="46" t="s">
        <v>30</v>
      </c>
      <c r="E332" s="33"/>
      <c r="F332" s="12"/>
      <c r="G332" s="21"/>
      <c r="H332" s="337"/>
      <c r="I332" s="33"/>
      <c r="J332" s="12"/>
      <c r="K332" s="12"/>
      <c r="L332" s="21"/>
      <c r="M332" s="338"/>
      <c r="N332" s="339">
        <v>1</v>
      </c>
      <c r="O332" s="31">
        <v>1</v>
      </c>
      <c r="P332" s="340">
        <v>2</v>
      </c>
      <c r="Q332" s="341"/>
      <c r="R332" s="342"/>
    </row>
    <row r="333" spans="1:18">
      <c r="A333" s="262">
        <v>2015307</v>
      </c>
      <c r="B333" s="11" t="s">
        <v>18</v>
      </c>
      <c r="C333" s="12" t="s">
        <v>192</v>
      </c>
      <c r="D333" s="46" t="s">
        <v>30</v>
      </c>
      <c r="E333" s="33"/>
      <c r="F333" s="12"/>
      <c r="G333" s="21"/>
      <c r="H333" s="337"/>
      <c r="I333" s="33"/>
      <c r="J333" s="12"/>
      <c r="K333" s="12"/>
      <c r="L333" s="21"/>
      <c r="M333" s="338"/>
      <c r="N333" s="339">
        <v>3</v>
      </c>
      <c r="O333" s="31">
        <v>1</v>
      </c>
      <c r="P333" s="340">
        <v>4</v>
      </c>
      <c r="Q333" s="341"/>
      <c r="R333" s="342"/>
    </row>
    <row r="334" spans="1:18">
      <c r="A334" s="262">
        <v>2016665</v>
      </c>
      <c r="B334" s="11" t="s">
        <v>18</v>
      </c>
      <c r="C334" s="12" t="s">
        <v>187</v>
      </c>
      <c r="D334" s="46" t="s">
        <v>30</v>
      </c>
      <c r="E334" s="33"/>
      <c r="F334" s="12"/>
      <c r="G334" s="21"/>
      <c r="H334" s="337"/>
      <c r="I334" s="33"/>
      <c r="J334" s="12"/>
      <c r="K334" s="12"/>
      <c r="L334" s="21"/>
      <c r="M334" s="338"/>
      <c r="N334" s="339">
        <v>1</v>
      </c>
      <c r="O334" s="31"/>
      <c r="P334" s="340">
        <v>1</v>
      </c>
      <c r="Q334" s="341"/>
      <c r="R334" s="342"/>
    </row>
    <row r="335" spans="1:18">
      <c r="A335" s="262">
        <v>2015297</v>
      </c>
      <c r="B335" s="11" t="s">
        <v>18</v>
      </c>
      <c r="C335" s="12" t="s">
        <v>286</v>
      </c>
      <c r="D335" s="46" t="s">
        <v>30</v>
      </c>
      <c r="E335" s="33"/>
      <c r="F335" s="12"/>
      <c r="G335" s="21"/>
      <c r="H335" s="337"/>
      <c r="I335" s="33"/>
      <c r="J335" s="12"/>
      <c r="K335" s="12"/>
      <c r="L335" s="21"/>
      <c r="M335" s="338"/>
      <c r="N335" s="339">
        <v>1</v>
      </c>
      <c r="O335" s="31">
        <v>1</v>
      </c>
      <c r="P335" s="340">
        <v>2</v>
      </c>
      <c r="Q335" s="341"/>
      <c r="R335" s="342"/>
    </row>
    <row r="336" spans="1:18">
      <c r="A336" s="262">
        <v>2015268</v>
      </c>
      <c r="B336" s="11" t="s">
        <v>18</v>
      </c>
      <c r="C336" s="12" t="s">
        <v>186</v>
      </c>
      <c r="D336" s="46" t="s">
        <v>30</v>
      </c>
      <c r="E336" s="33"/>
      <c r="F336" s="12"/>
      <c r="G336" s="21"/>
      <c r="H336" s="337"/>
      <c r="I336" s="33"/>
      <c r="J336" s="12"/>
      <c r="K336" s="12"/>
      <c r="L336" s="21"/>
      <c r="M336" s="338"/>
      <c r="N336" s="339">
        <v>1</v>
      </c>
      <c r="O336" s="31">
        <v>1</v>
      </c>
      <c r="P336" s="340">
        <v>2</v>
      </c>
      <c r="Q336" s="341"/>
      <c r="R336" s="342"/>
    </row>
    <row r="337" spans="1:20">
      <c r="A337" s="262">
        <v>2017415</v>
      </c>
      <c r="B337" s="11" t="s">
        <v>19</v>
      </c>
      <c r="C337" s="12" t="s">
        <v>329</v>
      </c>
      <c r="D337" s="46" t="s">
        <v>30</v>
      </c>
      <c r="E337" s="33"/>
      <c r="F337" s="12"/>
      <c r="G337" s="21"/>
      <c r="H337" s="337"/>
      <c r="I337" s="33"/>
      <c r="J337" s="12"/>
      <c r="K337" s="12"/>
      <c r="L337" s="21"/>
      <c r="M337" s="338"/>
      <c r="N337" s="32"/>
      <c r="O337" s="91">
        <v>2</v>
      </c>
      <c r="P337" s="340">
        <v>2</v>
      </c>
      <c r="Q337" s="341"/>
      <c r="R337" s="342"/>
    </row>
    <row r="338" spans="1:20">
      <c r="A338" s="262">
        <v>2012588</v>
      </c>
      <c r="B338" s="11" t="s">
        <v>26</v>
      </c>
      <c r="C338" s="12" t="s">
        <v>194</v>
      </c>
      <c r="D338" s="46" t="s">
        <v>30</v>
      </c>
      <c r="E338" s="33"/>
      <c r="F338" s="12"/>
      <c r="G338" s="21"/>
      <c r="H338" s="337"/>
      <c r="I338" s="33"/>
      <c r="J338" s="12"/>
      <c r="K338" s="12"/>
      <c r="L338" s="21"/>
      <c r="M338" s="338"/>
      <c r="N338" s="339">
        <v>30</v>
      </c>
      <c r="O338" s="31">
        <v>5</v>
      </c>
      <c r="P338" s="340">
        <v>35</v>
      </c>
      <c r="Q338" s="341"/>
      <c r="R338" s="342"/>
    </row>
    <row r="339" spans="1:20" ht="13.8" thickBot="1">
      <c r="A339" s="301">
        <v>2013956</v>
      </c>
      <c r="B339" s="20" t="s">
        <v>26</v>
      </c>
      <c r="C339" s="19" t="s">
        <v>195</v>
      </c>
      <c r="D339" s="47" t="s">
        <v>30</v>
      </c>
      <c r="E339" s="39"/>
      <c r="F339" s="19"/>
      <c r="G339" s="38"/>
      <c r="H339" s="350"/>
      <c r="I339" s="39"/>
      <c r="J339" s="19"/>
      <c r="K339" s="19"/>
      <c r="L339" s="38"/>
      <c r="M339" s="351"/>
      <c r="N339" s="352">
        <v>20</v>
      </c>
      <c r="O339" s="61">
        <v>10</v>
      </c>
      <c r="P339" s="353">
        <v>30</v>
      </c>
      <c r="Q339" s="236"/>
      <c r="R339" s="354"/>
    </row>
    <row r="340" spans="1:20" ht="13.8" thickBot="1">
      <c r="A340" s="587" t="s">
        <v>358</v>
      </c>
      <c r="B340" s="588"/>
      <c r="C340" s="588"/>
      <c r="D340" s="589"/>
      <c r="E340" s="604"/>
      <c r="F340" s="605"/>
      <c r="G340" s="606"/>
      <c r="H340" s="334">
        <f>SUM(H308:H339)</f>
        <v>13</v>
      </c>
      <c r="I340" s="604"/>
      <c r="J340" s="605"/>
      <c r="K340" s="605"/>
      <c r="L340" s="606"/>
      <c r="M340" s="334">
        <f>SUM(M308:M339)</f>
        <v>38</v>
      </c>
      <c r="N340" s="630"/>
      <c r="O340" s="631"/>
      <c r="P340" s="334">
        <f>SUM(P308:P339)</f>
        <v>209</v>
      </c>
      <c r="Q340" s="335"/>
      <c r="R340" s="334">
        <f>SUM(R308:R339)</f>
        <v>16</v>
      </c>
    </row>
    <row r="341" spans="1:20" customFormat="1" ht="15" thickBot="1">
      <c r="D341" s="232"/>
      <c r="S341" s="105"/>
    </row>
    <row r="342" spans="1:20" ht="13.8" thickBot="1">
      <c r="A342" s="610" t="s">
        <v>357</v>
      </c>
      <c r="B342" s="611"/>
      <c r="C342" s="611"/>
      <c r="D342" s="612"/>
      <c r="E342" s="590"/>
      <c r="F342" s="591"/>
      <c r="G342" s="592"/>
      <c r="H342" s="503">
        <f>H53+H100+H113+H140+H191+H212+H221+H243+H247+H251</f>
        <v>628</v>
      </c>
      <c r="I342" s="590"/>
      <c r="J342" s="591"/>
      <c r="K342" s="591"/>
      <c r="L342" s="592"/>
      <c r="M342" s="503">
        <f>M53+M100+M113+M140+M191+M212+M221+M243+M247+M251</f>
        <v>155</v>
      </c>
      <c r="N342" s="596"/>
      <c r="O342" s="597"/>
      <c r="P342" s="503">
        <f>P53+P100+P113+P140+P191+P212+P221+P243+P247+P251</f>
        <v>0</v>
      </c>
      <c r="Q342" s="55"/>
      <c r="R342" s="503">
        <f>R53+R100+R113+R140+R191+R212+R221+R243+R247+R251</f>
        <v>105</v>
      </c>
    </row>
    <row r="343" spans="1:20" s="4" customFormat="1" ht="13.8" thickBot="1">
      <c r="A343" s="587" t="s">
        <v>358</v>
      </c>
      <c r="B343" s="588"/>
      <c r="C343" s="588"/>
      <c r="D343" s="589"/>
      <c r="E343" s="593"/>
      <c r="F343" s="594"/>
      <c r="G343" s="595"/>
      <c r="H343" s="504">
        <f>H5+H32+H47+H96+H103+H107+H129+H136+H147+H154+H159+H180+H186+H207+H217+H235+H239+H271+H275+H305+H340</f>
        <v>3262</v>
      </c>
      <c r="I343" s="593"/>
      <c r="J343" s="594"/>
      <c r="K343" s="594"/>
      <c r="L343" s="595"/>
      <c r="M343" s="504">
        <f>M5+M32+M47+M96+M103+M107+M129+M136+M147+M154+M159+M180+M186+M207+M217+M235+M239+M271+M275+M305+M340</f>
        <v>1764.94</v>
      </c>
      <c r="N343" s="593"/>
      <c r="O343" s="595"/>
      <c r="P343" s="504">
        <f>P5+P32+P47+P96+P103+P107+P129+P136+P147+P154+P159+P180+P186+P207+P217+P235+P239+P271+P275+P305+P340</f>
        <v>3239</v>
      </c>
      <c r="R343" s="504">
        <f>R5+R32+R47+R96+R103+R107+R129+R136+R147+R154+R159+R180+R186+R207+R217+R235+R239+R271+R275+R305+R340</f>
        <v>825</v>
      </c>
      <c r="S343" s="371"/>
      <c r="T343" s="502"/>
    </row>
    <row r="344" spans="1:20" customFormat="1" ht="15" thickBot="1">
      <c r="D344" s="232"/>
      <c r="S344" s="105"/>
    </row>
    <row r="345" spans="1:20" ht="13.8" thickBot="1">
      <c r="A345" s="598" t="s">
        <v>434</v>
      </c>
      <c r="B345" s="599"/>
      <c r="C345" s="599"/>
      <c r="D345" s="599"/>
      <c r="E345" s="599"/>
      <c r="F345" s="599"/>
      <c r="G345" s="599"/>
      <c r="H345" s="599"/>
      <c r="I345" s="599"/>
      <c r="J345" s="599"/>
      <c r="K345" s="599"/>
      <c r="L345" s="599"/>
      <c r="M345" s="599"/>
      <c r="N345" s="599"/>
      <c r="O345" s="599"/>
      <c r="P345" s="599"/>
      <c r="Q345" s="599"/>
      <c r="R345" s="600"/>
    </row>
    <row r="346" spans="1:20">
      <c r="A346" s="51">
        <v>2001748</v>
      </c>
      <c r="B346" s="444" t="s">
        <v>9</v>
      </c>
      <c r="C346" s="45" t="s">
        <v>73</v>
      </c>
      <c r="D346" s="75">
        <v>0</v>
      </c>
      <c r="E346" s="51"/>
      <c r="F346" s="45">
        <v>35</v>
      </c>
      <c r="G346" s="445"/>
      <c r="H346" s="358">
        <v>35</v>
      </c>
      <c r="I346" s="58"/>
      <c r="J346" s="45"/>
      <c r="K346" s="45"/>
      <c r="L346" s="52"/>
      <c r="M346" s="359"/>
      <c r="N346" s="58"/>
      <c r="O346" s="52"/>
      <c r="P346" s="360"/>
      <c r="Q346" s="361"/>
      <c r="R346" s="362"/>
    </row>
    <row r="347" spans="1:20">
      <c r="A347" s="262">
        <v>2003568</v>
      </c>
      <c r="B347" s="446" t="s">
        <v>9</v>
      </c>
      <c r="C347" s="12" t="s">
        <v>101</v>
      </c>
      <c r="D347" s="31">
        <v>0</v>
      </c>
      <c r="E347" s="36"/>
      <c r="F347" s="12"/>
      <c r="G347" s="447"/>
      <c r="H347" s="337"/>
      <c r="I347" s="32"/>
      <c r="J347" s="59"/>
      <c r="K347" s="11">
        <v>15</v>
      </c>
      <c r="L347" s="31">
        <v>15</v>
      </c>
      <c r="M347" s="372">
        <v>30</v>
      </c>
      <c r="N347" s="33"/>
      <c r="O347" s="21"/>
      <c r="P347" s="364"/>
      <c r="Q347" s="341"/>
      <c r="R347" s="342"/>
    </row>
    <row r="348" spans="1:20">
      <c r="A348" s="36">
        <v>2001382</v>
      </c>
      <c r="B348" s="446" t="s">
        <v>47</v>
      </c>
      <c r="C348" s="12" t="s">
        <v>60</v>
      </c>
      <c r="D348" s="31">
        <v>0</v>
      </c>
      <c r="E348" s="36"/>
      <c r="F348" s="12">
        <v>45</v>
      </c>
      <c r="G348" s="447">
        <v>50</v>
      </c>
      <c r="H348" s="363">
        <v>95</v>
      </c>
      <c r="I348" s="33"/>
      <c r="J348" s="12"/>
      <c r="K348" s="12"/>
      <c r="L348" s="21"/>
      <c r="M348" s="338"/>
      <c r="N348" s="33"/>
      <c r="O348" s="21"/>
      <c r="P348" s="364"/>
      <c r="Q348" s="341"/>
      <c r="R348" s="342"/>
    </row>
    <row r="349" spans="1:20">
      <c r="A349" s="262">
        <v>2005472</v>
      </c>
      <c r="B349" s="446" t="s">
        <v>47</v>
      </c>
      <c r="C349" s="12" t="s">
        <v>46</v>
      </c>
      <c r="D349" s="31">
        <v>0</v>
      </c>
      <c r="E349" s="36">
        <v>45</v>
      </c>
      <c r="F349" s="12"/>
      <c r="G349" s="447">
        <v>45</v>
      </c>
      <c r="H349" s="363">
        <v>90</v>
      </c>
      <c r="I349" s="33"/>
      <c r="J349" s="12"/>
      <c r="K349" s="12"/>
      <c r="L349" s="21"/>
      <c r="M349" s="338"/>
      <c r="N349" s="33"/>
      <c r="O349" s="21"/>
      <c r="P349" s="364"/>
      <c r="Q349" s="264">
        <v>35</v>
      </c>
      <c r="R349" s="342">
        <v>35</v>
      </c>
    </row>
    <row r="350" spans="1:20">
      <c r="A350" s="36">
        <v>2001777</v>
      </c>
      <c r="B350" s="446" t="s">
        <v>47</v>
      </c>
      <c r="C350" s="12" t="s">
        <v>69</v>
      </c>
      <c r="D350" s="31">
        <v>0</v>
      </c>
      <c r="E350" s="36"/>
      <c r="F350" s="12">
        <v>50</v>
      </c>
      <c r="G350" s="447">
        <v>40</v>
      </c>
      <c r="H350" s="363">
        <v>90</v>
      </c>
      <c r="I350" s="33"/>
      <c r="J350" s="12"/>
      <c r="K350" s="12"/>
      <c r="L350" s="21"/>
      <c r="M350" s="338"/>
      <c r="N350" s="33"/>
      <c r="O350" s="21"/>
      <c r="P350" s="364"/>
      <c r="Q350" s="448">
        <v>40</v>
      </c>
      <c r="R350" s="342">
        <v>40</v>
      </c>
    </row>
    <row r="351" spans="1:20">
      <c r="A351" s="36">
        <v>2003746</v>
      </c>
      <c r="B351" s="446" t="s">
        <v>47</v>
      </c>
      <c r="C351" s="12" t="s">
        <v>74</v>
      </c>
      <c r="D351" s="31">
        <v>0</v>
      </c>
      <c r="E351" s="36"/>
      <c r="F351" s="12">
        <v>55</v>
      </c>
      <c r="G351" s="447">
        <v>55</v>
      </c>
      <c r="H351" s="363">
        <v>110</v>
      </c>
      <c r="I351" s="33"/>
      <c r="J351" s="12"/>
      <c r="K351" s="12"/>
      <c r="L351" s="21"/>
      <c r="M351" s="338"/>
      <c r="N351" s="33"/>
      <c r="O351" s="21"/>
      <c r="P351" s="364"/>
      <c r="Q351" s="264">
        <v>45</v>
      </c>
      <c r="R351" s="342">
        <v>45</v>
      </c>
    </row>
    <row r="352" spans="1:20">
      <c r="A352" s="36">
        <v>2001188</v>
      </c>
      <c r="B352" s="446" t="s">
        <v>10</v>
      </c>
      <c r="C352" s="12" t="s">
        <v>71</v>
      </c>
      <c r="D352" s="31">
        <v>0</v>
      </c>
      <c r="E352" s="36"/>
      <c r="F352" s="12">
        <v>35</v>
      </c>
      <c r="G352" s="447"/>
      <c r="H352" s="363">
        <v>35</v>
      </c>
      <c r="I352" s="33"/>
      <c r="J352" s="12"/>
      <c r="K352" s="12"/>
      <c r="L352" s="21"/>
      <c r="M352" s="338"/>
      <c r="N352" s="33"/>
      <c r="O352" s="21"/>
      <c r="P352" s="364"/>
      <c r="Q352" s="341"/>
      <c r="R352" s="342"/>
    </row>
    <row r="353" spans="1:20">
      <c r="A353" s="262">
        <v>2017211</v>
      </c>
      <c r="B353" s="446" t="s">
        <v>10</v>
      </c>
      <c r="C353" s="12" t="s">
        <v>288</v>
      </c>
      <c r="D353" s="31">
        <v>0</v>
      </c>
      <c r="E353" s="36"/>
      <c r="F353" s="12"/>
      <c r="G353" s="447"/>
      <c r="H353" s="337"/>
      <c r="I353" s="32"/>
      <c r="J353" s="59"/>
      <c r="K353" s="59"/>
      <c r="L353" s="31">
        <v>10</v>
      </c>
      <c r="M353" s="372">
        <v>10</v>
      </c>
      <c r="N353" s="33"/>
      <c r="O353" s="21"/>
      <c r="P353" s="364"/>
      <c r="Q353" s="341"/>
      <c r="R353" s="342"/>
    </row>
    <row r="354" spans="1:20">
      <c r="A354" s="262">
        <v>2012711</v>
      </c>
      <c r="B354" s="446" t="s">
        <v>10</v>
      </c>
      <c r="C354" s="12" t="s">
        <v>66</v>
      </c>
      <c r="D354" s="31">
        <v>0</v>
      </c>
      <c r="E354" s="36"/>
      <c r="F354" s="12"/>
      <c r="G354" s="447"/>
      <c r="H354" s="337"/>
      <c r="I354" s="32">
        <v>45</v>
      </c>
      <c r="J354" s="59"/>
      <c r="K354" s="59"/>
      <c r="L354" s="60"/>
      <c r="M354" s="372">
        <v>45</v>
      </c>
      <c r="N354" s="33"/>
      <c r="O354" s="21"/>
      <c r="P354" s="364"/>
      <c r="Q354" s="341"/>
      <c r="R354" s="342"/>
    </row>
    <row r="355" spans="1:20">
      <c r="A355" s="343">
        <v>2016830</v>
      </c>
      <c r="B355" s="449" t="s">
        <v>11</v>
      </c>
      <c r="C355" s="16" t="s">
        <v>251</v>
      </c>
      <c r="D355" s="34">
        <v>0</v>
      </c>
      <c r="E355" s="80">
        <v>1</v>
      </c>
      <c r="F355" s="16">
        <v>1</v>
      </c>
      <c r="G355" s="450"/>
      <c r="H355" s="386">
        <v>2</v>
      </c>
      <c r="I355" s="57"/>
      <c r="J355" s="16"/>
      <c r="K355" s="16"/>
      <c r="L355" s="50"/>
      <c r="M355" s="345"/>
      <c r="N355" s="57"/>
      <c r="O355" s="50"/>
      <c r="P355" s="389"/>
      <c r="Q355" s="348"/>
      <c r="R355" s="349"/>
    </row>
    <row r="356" spans="1:20">
      <c r="A356" s="262">
        <v>2016128</v>
      </c>
      <c r="B356" s="446" t="s">
        <v>11</v>
      </c>
      <c r="C356" s="12" t="s">
        <v>283</v>
      </c>
      <c r="D356" s="31">
        <v>0</v>
      </c>
      <c r="E356" s="36"/>
      <c r="F356" s="12"/>
      <c r="G356" s="447"/>
      <c r="H356" s="337"/>
      <c r="I356" s="32">
        <v>10</v>
      </c>
      <c r="J356" s="11"/>
      <c r="K356" s="11"/>
      <c r="L356" s="31"/>
      <c r="M356" s="372">
        <v>10</v>
      </c>
      <c r="N356" s="33"/>
      <c r="O356" s="21"/>
      <c r="P356" s="364"/>
      <c r="Q356" s="341"/>
      <c r="R356" s="342"/>
    </row>
    <row r="357" spans="1:20">
      <c r="A357" s="262">
        <v>2017240</v>
      </c>
      <c r="B357" s="446" t="s">
        <v>11</v>
      </c>
      <c r="C357" s="12" t="s">
        <v>310</v>
      </c>
      <c r="D357" s="31">
        <v>0</v>
      </c>
      <c r="E357" s="36"/>
      <c r="F357" s="12"/>
      <c r="G357" s="447"/>
      <c r="H357" s="337"/>
      <c r="I357" s="32"/>
      <c r="J357" s="59"/>
      <c r="K357" s="59"/>
      <c r="L357" s="31">
        <v>3</v>
      </c>
      <c r="M357" s="372">
        <v>3</v>
      </c>
      <c r="N357" s="33"/>
      <c r="O357" s="21"/>
      <c r="P357" s="364"/>
      <c r="Q357" s="341"/>
      <c r="R357" s="342"/>
    </row>
    <row r="358" spans="1:20">
      <c r="A358" s="451">
        <v>2011929</v>
      </c>
      <c r="B358" s="452" t="s">
        <v>22</v>
      </c>
      <c r="C358" s="14" t="s">
        <v>107</v>
      </c>
      <c r="D358" s="49">
        <v>0</v>
      </c>
      <c r="E358" s="36">
        <v>3</v>
      </c>
      <c r="F358" s="14"/>
      <c r="G358" s="453"/>
      <c r="H358" s="454">
        <v>3</v>
      </c>
      <c r="I358" s="35"/>
      <c r="J358" s="11"/>
      <c r="K358" s="11"/>
      <c r="L358" s="46">
        <v>55</v>
      </c>
      <c r="M358" s="455">
        <v>55</v>
      </c>
      <c r="N358" s="42"/>
      <c r="O358" s="41"/>
      <c r="P358" s="456"/>
      <c r="Q358" s="457">
        <v>45</v>
      </c>
      <c r="R358" s="458">
        <v>45</v>
      </c>
    </row>
    <row r="359" spans="1:20" ht="12.75" customHeight="1" thickBot="1">
      <c r="A359" s="459">
        <v>2012931</v>
      </c>
      <c r="B359" s="237" t="s">
        <v>9</v>
      </c>
      <c r="C359" s="19" t="s">
        <v>438</v>
      </c>
      <c r="D359" s="61">
        <v>0</v>
      </c>
      <c r="E359" s="238"/>
      <c r="F359" s="63"/>
      <c r="G359" s="47"/>
      <c r="H359" s="240"/>
      <c r="I359" s="233">
        <v>20</v>
      </c>
      <c r="J359" s="90"/>
      <c r="K359" s="90"/>
      <c r="L359" s="234"/>
      <c r="M359" s="239">
        <v>20</v>
      </c>
      <c r="N359" s="39"/>
      <c r="O359" s="38"/>
      <c r="P359" s="241"/>
      <c r="Q359" s="236"/>
      <c r="R359" s="242"/>
      <c r="T359" s="2"/>
    </row>
  </sheetData>
  <sortState xmlns:xlrd2="http://schemas.microsoft.com/office/spreadsheetml/2017/richdata2" ref="A310:R336">
    <sortCondition descending="1" ref="B310:B336"/>
  </sortState>
  <mergeCells count="156">
    <mergeCell ref="A345:R345"/>
    <mergeCell ref="A249:R249"/>
    <mergeCell ref="E271:G271"/>
    <mergeCell ref="I271:L271"/>
    <mergeCell ref="N271:O271"/>
    <mergeCell ref="E275:G275"/>
    <mergeCell ref="I275:L275"/>
    <mergeCell ref="N275:O275"/>
    <mergeCell ref="A273:R273"/>
    <mergeCell ref="A305:D305"/>
    <mergeCell ref="A340:D340"/>
    <mergeCell ref="E340:G340"/>
    <mergeCell ref="N340:O340"/>
    <mergeCell ref="E305:G305"/>
    <mergeCell ref="N305:O305"/>
    <mergeCell ref="I305:L305"/>
    <mergeCell ref="I340:L340"/>
    <mergeCell ref="A271:D271"/>
    <mergeCell ref="A275:D275"/>
    <mergeCell ref="A251:D251"/>
    <mergeCell ref="E251:G251"/>
    <mergeCell ref="I251:L251"/>
    <mergeCell ref="N251:O251"/>
    <mergeCell ref="A342:D342"/>
    <mergeCell ref="A247:D247"/>
    <mergeCell ref="E247:G247"/>
    <mergeCell ref="I247:L247"/>
    <mergeCell ref="N247:O247"/>
    <mergeCell ref="A237:R237"/>
    <mergeCell ref="A241:R241"/>
    <mergeCell ref="A245:R245"/>
    <mergeCell ref="A239:D239"/>
    <mergeCell ref="E239:G239"/>
    <mergeCell ref="I239:L239"/>
    <mergeCell ref="N239:O239"/>
    <mergeCell ref="A243:D243"/>
    <mergeCell ref="E243:G243"/>
    <mergeCell ref="I243:L243"/>
    <mergeCell ref="N243:O243"/>
    <mergeCell ref="A221:D221"/>
    <mergeCell ref="E221:G221"/>
    <mergeCell ref="I221:L221"/>
    <mergeCell ref="N221:O221"/>
    <mergeCell ref="E235:G235"/>
    <mergeCell ref="I235:L235"/>
    <mergeCell ref="N235:O235"/>
    <mergeCell ref="N217:O217"/>
    <mergeCell ref="A212:D212"/>
    <mergeCell ref="E212:G212"/>
    <mergeCell ref="I212:L212"/>
    <mergeCell ref="N212:O212"/>
    <mergeCell ref="A219:R219"/>
    <mergeCell ref="A217:D217"/>
    <mergeCell ref="A235:D235"/>
    <mergeCell ref="N147:O147"/>
    <mergeCell ref="A156:R156"/>
    <mergeCell ref="A188:R188"/>
    <mergeCell ref="E207:G207"/>
    <mergeCell ref="I207:L207"/>
    <mergeCell ref="N207:O207"/>
    <mergeCell ref="E191:G191"/>
    <mergeCell ref="I191:L191"/>
    <mergeCell ref="N191:O191"/>
    <mergeCell ref="A191:D191"/>
    <mergeCell ref="E180:G180"/>
    <mergeCell ref="I180:L180"/>
    <mergeCell ref="N180:O180"/>
    <mergeCell ref="E186:G186"/>
    <mergeCell ref="I186:L186"/>
    <mergeCell ref="N186:O186"/>
    <mergeCell ref="A182:R182"/>
    <mergeCell ref="A207:D207"/>
    <mergeCell ref="A129:D129"/>
    <mergeCell ref="E129:G129"/>
    <mergeCell ref="I129:L129"/>
    <mergeCell ref="N129:O129"/>
    <mergeCell ref="A131:R131"/>
    <mergeCell ref="E136:G136"/>
    <mergeCell ref="I136:L136"/>
    <mergeCell ref="N136:O136"/>
    <mergeCell ref="I5:L5"/>
    <mergeCell ref="A105:R105"/>
    <mergeCell ref="A109:R109"/>
    <mergeCell ref="A113:D113"/>
    <mergeCell ref="E113:G113"/>
    <mergeCell ref="I113:L113"/>
    <mergeCell ref="N113:O113"/>
    <mergeCell ref="N96:O96"/>
    <mergeCell ref="A100:D100"/>
    <mergeCell ref="E100:G100"/>
    <mergeCell ref="I100:L100"/>
    <mergeCell ref="N100:O100"/>
    <mergeCell ref="E103:G103"/>
    <mergeCell ref="I103:L103"/>
    <mergeCell ref="N103:O103"/>
    <mergeCell ref="A107:D107"/>
    <mergeCell ref="A209:R209"/>
    <mergeCell ref="E217:G217"/>
    <mergeCell ref="I217:L217"/>
    <mergeCell ref="A136:D136"/>
    <mergeCell ref="A147:D147"/>
    <mergeCell ref="A154:D154"/>
    <mergeCell ref="A159:D159"/>
    <mergeCell ref="A180:D180"/>
    <mergeCell ref="A186:D186"/>
    <mergeCell ref="A138:R138"/>
    <mergeCell ref="A149:R149"/>
    <mergeCell ref="A140:D140"/>
    <mergeCell ref="E140:G140"/>
    <mergeCell ref="A161:R161"/>
    <mergeCell ref="E154:G154"/>
    <mergeCell ref="I154:L154"/>
    <mergeCell ref="N154:O154"/>
    <mergeCell ref="E159:G159"/>
    <mergeCell ref="I159:L159"/>
    <mergeCell ref="N159:O159"/>
    <mergeCell ref="I140:L140"/>
    <mergeCell ref="N140:O140"/>
    <mergeCell ref="E147:G147"/>
    <mergeCell ref="I147:L147"/>
    <mergeCell ref="E107:G107"/>
    <mergeCell ref="I107:L107"/>
    <mergeCell ref="N107:O107"/>
    <mergeCell ref="I32:L32"/>
    <mergeCell ref="N32:O32"/>
    <mergeCell ref="E5:G5"/>
    <mergeCell ref="N5:O5"/>
    <mergeCell ref="E96:G96"/>
    <mergeCell ref="I96:L96"/>
    <mergeCell ref="A53:D53"/>
    <mergeCell ref="A49:R49"/>
    <mergeCell ref="A98:R98"/>
    <mergeCell ref="A96:D96"/>
    <mergeCell ref="E53:G53"/>
    <mergeCell ref="I53:L53"/>
    <mergeCell ref="N53:O53"/>
    <mergeCell ref="A103:D103"/>
    <mergeCell ref="A5:D5"/>
    <mergeCell ref="A3:R3"/>
    <mergeCell ref="A32:D32"/>
    <mergeCell ref="A7:R7"/>
    <mergeCell ref="A34:R34"/>
    <mergeCell ref="A47:D47"/>
    <mergeCell ref="E47:G47"/>
    <mergeCell ref="I47:L47"/>
    <mergeCell ref="N47:O47"/>
    <mergeCell ref="E32:G32"/>
    <mergeCell ref="A343:D343"/>
    <mergeCell ref="E342:G342"/>
    <mergeCell ref="E343:G343"/>
    <mergeCell ref="I342:L342"/>
    <mergeCell ref="I343:L343"/>
    <mergeCell ref="N342:O342"/>
    <mergeCell ref="N343:O343"/>
    <mergeCell ref="A277:R277"/>
    <mergeCell ref="A307:R307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49E22-1CE8-41C5-91C4-FFD5C32853D4}">
  <dimension ref="A1:J108"/>
  <sheetViews>
    <sheetView workbookViewId="0">
      <selection activeCell="A2" sqref="A2:H2"/>
    </sheetView>
  </sheetViews>
  <sheetFormatPr defaultColWidth="9.109375" defaultRowHeight="12.75" customHeight="1"/>
  <cols>
    <col min="1" max="2" width="9.109375" style="2" customWidth="1"/>
    <col min="3" max="3" width="24" style="2" customWidth="1"/>
    <col min="4" max="4" width="7.44140625" style="2" customWidth="1"/>
    <col min="5" max="5" width="2.88671875" style="2" customWidth="1"/>
    <col min="6" max="7" width="3.33203125" style="2" customWidth="1"/>
    <col min="8" max="8" width="6.88671875" style="4" customWidth="1"/>
    <col min="9" max="16384" width="9.109375" style="2"/>
  </cols>
  <sheetData>
    <row r="1" spans="1:10" ht="12.75" customHeight="1">
      <c r="A1" s="632" t="s">
        <v>296</v>
      </c>
      <c r="B1" s="632"/>
      <c r="C1" s="632"/>
      <c r="D1" s="632"/>
      <c r="E1" s="632"/>
      <c r="F1" s="632"/>
      <c r="G1" s="632"/>
      <c r="H1" s="632"/>
    </row>
    <row r="2" spans="1:10" ht="12.75" customHeight="1">
      <c r="A2" s="632" t="s">
        <v>444</v>
      </c>
      <c r="B2" s="632"/>
      <c r="C2" s="632"/>
      <c r="D2" s="632"/>
      <c r="E2" s="632"/>
      <c r="F2" s="632"/>
      <c r="G2" s="632"/>
      <c r="H2" s="632"/>
      <c r="I2" s="4"/>
    </row>
    <row r="3" spans="1:10" ht="12.75" customHeight="1">
      <c r="A3" s="7"/>
      <c r="H3" s="6"/>
    </row>
    <row r="4" spans="1:10" ht="12.75" customHeight="1">
      <c r="A4" s="22">
        <v>1</v>
      </c>
      <c r="B4" s="43" t="s">
        <v>262</v>
      </c>
      <c r="C4" s="24" t="s">
        <v>265</v>
      </c>
      <c r="D4" s="23"/>
      <c r="E4" s="23"/>
      <c r="F4" s="25"/>
      <c r="G4" s="25"/>
      <c r="H4" s="94"/>
    </row>
    <row r="5" spans="1:10" ht="12.75" customHeight="1">
      <c r="A5" s="8">
        <v>2</v>
      </c>
      <c r="B5" s="27" t="s">
        <v>263</v>
      </c>
      <c r="C5" s="9" t="s">
        <v>266</v>
      </c>
      <c r="D5" s="10"/>
      <c r="E5" s="10"/>
      <c r="F5" s="28"/>
      <c r="G5" s="28"/>
      <c r="H5" s="29"/>
    </row>
    <row r="6" spans="1:10" ht="12.75" customHeight="1">
      <c r="A6" s="8">
        <v>3</v>
      </c>
      <c r="B6" s="27" t="s">
        <v>264</v>
      </c>
      <c r="C6" s="9" t="s">
        <v>267</v>
      </c>
      <c r="D6" s="10"/>
      <c r="E6" s="10"/>
      <c r="F6" s="28"/>
      <c r="G6" s="28"/>
      <c r="H6" s="29"/>
    </row>
    <row r="7" spans="1:10" ht="12.75" customHeight="1" thickBot="1">
      <c r="B7" s="1"/>
      <c r="C7" s="5"/>
      <c r="D7" s="1"/>
      <c r="E7" s="1"/>
      <c r="F7" s="1"/>
      <c r="H7" s="3"/>
    </row>
    <row r="8" spans="1:10" ht="19.5" customHeight="1" thickBot="1">
      <c r="A8" s="307" t="s">
        <v>3</v>
      </c>
      <c r="B8" s="308" t="s">
        <v>4</v>
      </c>
      <c r="C8" s="309" t="s">
        <v>5</v>
      </c>
      <c r="D8" s="484" t="s">
        <v>6</v>
      </c>
      <c r="E8" s="485">
        <v>1</v>
      </c>
      <c r="F8" s="485">
        <v>2</v>
      </c>
      <c r="G8" s="485">
        <v>3</v>
      </c>
      <c r="H8" s="486" t="s">
        <v>7</v>
      </c>
      <c r="I8" s="4"/>
      <c r="J8" s="4"/>
    </row>
    <row r="9" spans="1:10" ht="12.75" customHeight="1">
      <c r="A9" s="481">
        <v>2013134</v>
      </c>
      <c r="B9" s="15" t="s">
        <v>10</v>
      </c>
      <c r="C9" s="16" t="s">
        <v>81</v>
      </c>
      <c r="D9" s="34" t="s">
        <v>23</v>
      </c>
      <c r="E9" s="482">
        <v>40</v>
      </c>
      <c r="F9" s="16">
        <v>40</v>
      </c>
      <c r="G9" s="450">
        <v>40</v>
      </c>
      <c r="H9" s="483">
        <v>120</v>
      </c>
    </row>
    <row r="10" spans="1:10" ht="12.75" customHeight="1">
      <c r="A10" s="467">
        <v>2008152</v>
      </c>
      <c r="B10" s="11" t="s">
        <v>10</v>
      </c>
      <c r="C10" s="12" t="s">
        <v>55</v>
      </c>
      <c r="D10" s="31" t="s">
        <v>23</v>
      </c>
      <c r="E10" s="467">
        <v>35</v>
      </c>
      <c r="F10" s="12">
        <v>30</v>
      </c>
      <c r="G10" s="447">
        <v>30</v>
      </c>
      <c r="H10" s="479">
        <v>95</v>
      </c>
    </row>
    <row r="11" spans="1:10" ht="12.75" customHeight="1">
      <c r="A11" s="467">
        <v>2000642</v>
      </c>
      <c r="B11" s="11" t="s">
        <v>10</v>
      </c>
      <c r="C11" s="12" t="s">
        <v>83</v>
      </c>
      <c r="D11" s="31" t="s">
        <v>23</v>
      </c>
      <c r="E11" s="467">
        <v>15</v>
      </c>
      <c r="F11" s="12"/>
      <c r="G11" s="447">
        <v>5</v>
      </c>
      <c r="H11" s="479">
        <v>20</v>
      </c>
    </row>
    <row r="12" spans="1:10" ht="12.75" customHeight="1">
      <c r="A12" s="467">
        <v>2002129</v>
      </c>
      <c r="B12" s="11" t="s">
        <v>10</v>
      </c>
      <c r="C12" s="12" t="s">
        <v>86</v>
      </c>
      <c r="D12" s="31" t="s">
        <v>23</v>
      </c>
      <c r="E12" s="467">
        <v>1</v>
      </c>
      <c r="F12" s="12">
        <v>3</v>
      </c>
      <c r="G12" s="447">
        <v>15</v>
      </c>
      <c r="H12" s="479">
        <v>19</v>
      </c>
    </row>
    <row r="13" spans="1:10" ht="12.75" customHeight="1">
      <c r="A13" s="467">
        <v>2013794</v>
      </c>
      <c r="B13" s="11" t="s">
        <v>10</v>
      </c>
      <c r="C13" s="12" t="s">
        <v>93</v>
      </c>
      <c r="D13" s="31" t="s">
        <v>23</v>
      </c>
      <c r="E13" s="467">
        <v>1</v>
      </c>
      <c r="F13" s="12">
        <v>1</v>
      </c>
      <c r="G13" s="447"/>
      <c r="H13" s="479">
        <v>2</v>
      </c>
    </row>
    <row r="14" spans="1:10" ht="12.75" customHeight="1">
      <c r="A14" s="467">
        <v>2008181</v>
      </c>
      <c r="B14" s="11" t="s">
        <v>10</v>
      </c>
      <c r="C14" s="12" t="s">
        <v>181</v>
      </c>
      <c r="D14" s="31" t="s">
        <v>23</v>
      </c>
      <c r="E14" s="467">
        <v>1</v>
      </c>
      <c r="F14" s="12">
        <v>1</v>
      </c>
      <c r="G14" s="447"/>
      <c r="H14" s="479">
        <v>2</v>
      </c>
    </row>
    <row r="15" spans="1:10" ht="12.75" customHeight="1">
      <c r="A15" s="467">
        <v>2010153</v>
      </c>
      <c r="B15" s="11" t="s">
        <v>11</v>
      </c>
      <c r="C15" s="12" t="s">
        <v>176</v>
      </c>
      <c r="D15" s="31" t="s">
        <v>23</v>
      </c>
      <c r="E15" s="36">
        <v>35</v>
      </c>
      <c r="F15" s="12">
        <v>55</v>
      </c>
      <c r="G15" s="447">
        <v>45</v>
      </c>
      <c r="H15" s="479">
        <v>135</v>
      </c>
    </row>
    <row r="16" spans="1:10" ht="12.75" customHeight="1">
      <c r="A16" s="467">
        <v>2008165</v>
      </c>
      <c r="B16" s="11" t="s">
        <v>11</v>
      </c>
      <c r="C16" s="12" t="s">
        <v>173</v>
      </c>
      <c r="D16" s="31" t="s">
        <v>23</v>
      </c>
      <c r="E16" s="36">
        <v>45</v>
      </c>
      <c r="F16" s="12"/>
      <c r="G16" s="447">
        <v>55</v>
      </c>
      <c r="H16" s="479">
        <v>100</v>
      </c>
    </row>
    <row r="17" spans="1:8" ht="12.75" customHeight="1">
      <c r="A17" s="467">
        <v>2013147</v>
      </c>
      <c r="B17" s="11" t="s">
        <v>11</v>
      </c>
      <c r="C17" s="12" t="s">
        <v>178</v>
      </c>
      <c r="D17" s="31" t="s">
        <v>23</v>
      </c>
      <c r="E17" s="36">
        <v>5</v>
      </c>
      <c r="F17" s="12">
        <v>40</v>
      </c>
      <c r="G17" s="447">
        <v>50</v>
      </c>
      <c r="H17" s="479">
        <v>95</v>
      </c>
    </row>
    <row r="18" spans="1:8" ht="12.75" customHeight="1">
      <c r="A18" s="467">
        <v>2013862</v>
      </c>
      <c r="B18" s="11" t="s">
        <v>11</v>
      </c>
      <c r="C18" s="12" t="s">
        <v>179</v>
      </c>
      <c r="D18" s="31" t="s">
        <v>23</v>
      </c>
      <c r="E18" s="36">
        <v>40</v>
      </c>
      <c r="F18" s="12">
        <v>20</v>
      </c>
      <c r="G18" s="447">
        <v>1</v>
      </c>
      <c r="H18" s="479">
        <v>61</v>
      </c>
    </row>
    <row r="19" spans="1:8" ht="12.75" customHeight="1">
      <c r="A19" s="467">
        <v>2016283</v>
      </c>
      <c r="B19" s="11" t="s">
        <v>11</v>
      </c>
      <c r="C19" s="12" t="s">
        <v>177</v>
      </c>
      <c r="D19" s="31" t="s">
        <v>23</v>
      </c>
      <c r="E19" s="36">
        <v>1</v>
      </c>
      <c r="F19" s="12">
        <v>25</v>
      </c>
      <c r="G19" s="447">
        <v>30</v>
      </c>
      <c r="H19" s="479">
        <v>56</v>
      </c>
    </row>
    <row r="20" spans="1:8" ht="12.75" customHeight="1">
      <c r="A20" s="467">
        <v>2015132</v>
      </c>
      <c r="B20" s="11" t="s">
        <v>11</v>
      </c>
      <c r="C20" s="12" t="s">
        <v>180</v>
      </c>
      <c r="D20" s="31" t="s">
        <v>23</v>
      </c>
      <c r="E20" s="36">
        <v>1</v>
      </c>
      <c r="F20" s="12">
        <v>1</v>
      </c>
      <c r="G20" s="447">
        <v>3</v>
      </c>
      <c r="H20" s="479">
        <v>5</v>
      </c>
    </row>
    <row r="21" spans="1:8" ht="12.75" customHeight="1">
      <c r="A21" s="467">
        <v>2013503</v>
      </c>
      <c r="B21" s="11" t="s">
        <v>11</v>
      </c>
      <c r="C21" s="12" t="s">
        <v>175</v>
      </c>
      <c r="D21" s="31" t="s">
        <v>23</v>
      </c>
      <c r="E21" s="36">
        <v>1</v>
      </c>
      <c r="F21" s="12">
        <v>1</v>
      </c>
      <c r="G21" s="447">
        <v>1</v>
      </c>
      <c r="H21" s="479">
        <v>3</v>
      </c>
    </row>
    <row r="22" spans="1:8" ht="12.75" customHeight="1">
      <c r="A22" s="467">
        <v>2016393</v>
      </c>
      <c r="B22" s="11" t="s">
        <v>11</v>
      </c>
      <c r="C22" s="12" t="s">
        <v>174</v>
      </c>
      <c r="D22" s="31" t="s">
        <v>23</v>
      </c>
      <c r="E22" s="36">
        <v>1</v>
      </c>
      <c r="F22" s="62"/>
      <c r="G22" s="472"/>
      <c r="H22" s="479">
        <v>1</v>
      </c>
    </row>
    <row r="23" spans="1:8" ht="12.75" customHeight="1">
      <c r="A23" s="467">
        <v>2016872</v>
      </c>
      <c r="B23" s="11" t="s">
        <v>11</v>
      </c>
      <c r="C23" s="12" t="s">
        <v>259</v>
      </c>
      <c r="D23" s="31" t="s">
        <v>23</v>
      </c>
      <c r="E23" s="36">
        <v>1</v>
      </c>
      <c r="F23" s="62"/>
      <c r="G23" s="472"/>
      <c r="H23" s="479">
        <v>1</v>
      </c>
    </row>
    <row r="24" spans="1:8" ht="12.75" customHeight="1">
      <c r="A24" s="467">
        <v>2013367</v>
      </c>
      <c r="B24" s="11" t="s">
        <v>11</v>
      </c>
      <c r="C24" s="12" t="s">
        <v>248</v>
      </c>
      <c r="D24" s="31" t="s">
        <v>23</v>
      </c>
      <c r="E24" s="36">
        <v>1</v>
      </c>
      <c r="F24" s="62"/>
      <c r="G24" s="472"/>
      <c r="H24" s="479">
        <v>1</v>
      </c>
    </row>
    <row r="25" spans="1:8" ht="12.75" customHeight="1">
      <c r="A25" s="466">
        <v>2010344</v>
      </c>
      <c r="B25" s="11" t="s">
        <v>21</v>
      </c>
      <c r="C25" s="12" t="s">
        <v>182</v>
      </c>
      <c r="D25" s="31" t="s">
        <v>23</v>
      </c>
      <c r="E25" s="36">
        <v>45</v>
      </c>
      <c r="F25" s="12">
        <v>45</v>
      </c>
      <c r="G25" s="447">
        <v>45</v>
      </c>
      <c r="H25" s="479">
        <v>135</v>
      </c>
    </row>
    <row r="26" spans="1:8" ht="12.75" customHeight="1">
      <c r="A26" s="36">
        <v>2013998</v>
      </c>
      <c r="B26" s="11" t="s">
        <v>22</v>
      </c>
      <c r="C26" s="12" t="s">
        <v>109</v>
      </c>
      <c r="D26" s="31" t="s">
        <v>23</v>
      </c>
      <c r="E26" s="36">
        <v>5</v>
      </c>
      <c r="F26" s="12">
        <v>20</v>
      </c>
      <c r="G26" s="447">
        <v>40</v>
      </c>
      <c r="H26" s="479">
        <v>65</v>
      </c>
    </row>
    <row r="27" spans="1:8" ht="12.75" customHeight="1">
      <c r="A27" s="36">
        <v>2016856</v>
      </c>
      <c r="B27" s="11" t="s">
        <v>22</v>
      </c>
      <c r="C27" s="12" t="s">
        <v>247</v>
      </c>
      <c r="D27" s="31" t="s">
        <v>23</v>
      </c>
      <c r="E27" s="36">
        <v>20</v>
      </c>
      <c r="F27" s="12">
        <v>10</v>
      </c>
      <c r="G27" s="447">
        <v>30</v>
      </c>
      <c r="H27" s="479">
        <v>60</v>
      </c>
    </row>
    <row r="28" spans="1:8" ht="12.75" customHeight="1">
      <c r="A28" s="36">
        <v>2016403</v>
      </c>
      <c r="B28" s="11" t="s">
        <v>22</v>
      </c>
      <c r="C28" s="12" t="s">
        <v>171</v>
      </c>
      <c r="D28" s="31" t="s">
        <v>23</v>
      </c>
      <c r="E28" s="36">
        <v>1</v>
      </c>
      <c r="F28" s="12">
        <v>15</v>
      </c>
      <c r="G28" s="447">
        <v>10</v>
      </c>
      <c r="H28" s="479">
        <v>26</v>
      </c>
    </row>
    <row r="29" spans="1:8" ht="12.75" customHeight="1">
      <c r="A29" s="467">
        <v>2002297</v>
      </c>
      <c r="B29" s="11" t="s">
        <v>10</v>
      </c>
      <c r="C29" s="12" t="s">
        <v>79</v>
      </c>
      <c r="D29" s="31" t="s">
        <v>34</v>
      </c>
      <c r="E29" s="36"/>
      <c r="F29" s="12">
        <v>25</v>
      </c>
      <c r="G29" s="447">
        <v>20</v>
      </c>
      <c r="H29" s="479">
        <v>45</v>
      </c>
    </row>
    <row r="30" spans="1:8" ht="12.75" customHeight="1">
      <c r="A30" s="466">
        <v>2005265</v>
      </c>
      <c r="B30" s="11" t="s">
        <v>22</v>
      </c>
      <c r="C30" s="12" t="s">
        <v>261</v>
      </c>
      <c r="D30" s="31" t="s">
        <v>34</v>
      </c>
      <c r="E30" s="36">
        <v>45</v>
      </c>
      <c r="F30" s="12">
        <v>45</v>
      </c>
      <c r="G30" s="447">
        <v>25</v>
      </c>
      <c r="H30" s="479">
        <v>115</v>
      </c>
    </row>
    <row r="31" spans="1:8" ht="12.75" customHeight="1">
      <c r="A31" s="467">
        <v>2003966</v>
      </c>
      <c r="B31" s="11" t="s">
        <v>10</v>
      </c>
      <c r="C31" s="12" t="s">
        <v>80</v>
      </c>
      <c r="D31" s="31" t="s">
        <v>14</v>
      </c>
      <c r="E31" s="467">
        <v>25</v>
      </c>
      <c r="F31" s="12">
        <v>20</v>
      </c>
      <c r="G31" s="447">
        <v>35</v>
      </c>
      <c r="H31" s="479">
        <v>80</v>
      </c>
    </row>
    <row r="32" spans="1:8" ht="12.75" customHeight="1">
      <c r="A32" s="467">
        <v>2009067</v>
      </c>
      <c r="B32" s="11" t="s">
        <v>10</v>
      </c>
      <c r="C32" s="12" t="s">
        <v>213</v>
      </c>
      <c r="D32" s="31" t="s">
        <v>14</v>
      </c>
      <c r="E32" s="36"/>
      <c r="F32" s="12">
        <v>1</v>
      </c>
      <c r="G32" s="447"/>
      <c r="H32" s="479">
        <v>1</v>
      </c>
    </row>
    <row r="33" spans="1:8" ht="12.75" customHeight="1">
      <c r="A33" s="467">
        <v>2009850</v>
      </c>
      <c r="B33" s="11" t="s">
        <v>11</v>
      </c>
      <c r="C33" s="12" t="s">
        <v>115</v>
      </c>
      <c r="D33" s="31" t="s">
        <v>14</v>
      </c>
      <c r="E33" s="36">
        <v>1</v>
      </c>
      <c r="F33" s="12">
        <v>5</v>
      </c>
      <c r="G33" s="447">
        <v>10</v>
      </c>
      <c r="H33" s="479">
        <v>16</v>
      </c>
    </row>
    <row r="34" spans="1:8" ht="12.75" customHeight="1">
      <c r="A34" s="467">
        <v>2014845</v>
      </c>
      <c r="B34" s="11" t="s">
        <v>11</v>
      </c>
      <c r="C34" s="12" t="s">
        <v>116</v>
      </c>
      <c r="D34" s="31" t="s">
        <v>14</v>
      </c>
      <c r="E34" s="36">
        <v>1</v>
      </c>
      <c r="F34" s="12">
        <v>1</v>
      </c>
      <c r="G34" s="447">
        <v>1</v>
      </c>
      <c r="H34" s="479">
        <v>3</v>
      </c>
    </row>
    <row r="35" spans="1:8" ht="12.75" customHeight="1">
      <c r="A35" s="467">
        <v>2008039</v>
      </c>
      <c r="B35" s="11" t="s">
        <v>11</v>
      </c>
      <c r="C35" s="12" t="s">
        <v>113</v>
      </c>
      <c r="D35" s="31" t="s">
        <v>14</v>
      </c>
      <c r="E35" s="36"/>
      <c r="F35" s="12">
        <v>1</v>
      </c>
      <c r="G35" s="447">
        <v>1</v>
      </c>
      <c r="H35" s="479">
        <v>2</v>
      </c>
    </row>
    <row r="36" spans="1:8" ht="12.75" customHeight="1">
      <c r="A36" s="466">
        <v>2005896</v>
      </c>
      <c r="B36" s="11" t="s">
        <v>21</v>
      </c>
      <c r="C36" s="12" t="s">
        <v>130</v>
      </c>
      <c r="D36" s="31" t="s">
        <v>14</v>
      </c>
      <c r="E36" s="36">
        <v>40</v>
      </c>
      <c r="F36" s="12">
        <v>50</v>
      </c>
      <c r="G36" s="447">
        <v>55</v>
      </c>
      <c r="H36" s="479">
        <v>145</v>
      </c>
    </row>
    <row r="37" spans="1:8" ht="12.75" customHeight="1">
      <c r="A37" s="466">
        <v>2010140</v>
      </c>
      <c r="B37" s="11" t="s">
        <v>22</v>
      </c>
      <c r="C37" s="12" t="s">
        <v>111</v>
      </c>
      <c r="D37" s="31" t="s">
        <v>14</v>
      </c>
      <c r="E37" s="36">
        <v>40</v>
      </c>
      <c r="F37" s="12">
        <v>50</v>
      </c>
      <c r="G37" s="447">
        <v>45</v>
      </c>
      <c r="H37" s="479">
        <v>135</v>
      </c>
    </row>
    <row r="38" spans="1:8" ht="12.75" customHeight="1">
      <c r="A38" s="467">
        <v>2009999</v>
      </c>
      <c r="B38" s="11" t="s">
        <v>10</v>
      </c>
      <c r="C38" s="12" t="s">
        <v>144</v>
      </c>
      <c r="D38" s="31" t="s">
        <v>39</v>
      </c>
      <c r="E38" s="467">
        <v>5</v>
      </c>
      <c r="F38" s="12"/>
      <c r="G38" s="447"/>
      <c r="H38" s="479">
        <v>5</v>
      </c>
    </row>
    <row r="39" spans="1:8" ht="12.75" customHeight="1">
      <c r="A39" s="467">
        <v>2012070</v>
      </c>
      <c r="B39" s="11" t="s">
        <v>11</v>
      </c>
      <c r="C39" s="12" t="s">
        <v>145</v>
      </c>
      <c r="D39" s="31" t="s">
        <v>39</v>
      </c>
      <c r="E39" s="36"/>
      <c r="F39" s="12">
        <v>1</v>
      </c>
      <c r="G39" s="447">
        <v>15</v>
      </c>
      <c r="H39" s="479">
        <v>16</v>
      </c>
    </row>
    <row r="40" spans="1:8" ht="12.75" customHeight="1">
      <c r="A40" s="466">
        <v>2015190</v>
      </c>
      <c r="B40" s="11" t="s">
        <v>11</v>
      </c>
      <c r="C40" s="12" t="s">
        <v>143</v>
      </c>
      <c r="D40" s="31" t="s">
        <v>39</v>
      </c>
      <c r="E40" s="36">
        <v>1</v>
      </c>
      <c r="F40" s="12">
        <v>1</v>
      </c>
      <c r="G40" s="447"/>
      <c r="H40" s="479">
        <v>2</v>
      </c>
    </row>
    <row r="41" spans="1:8" ht="12.75" customHeight="1">
      <c r="A41" s="467">
        <v>2007535</v>
      </c>
      <c r="B41" s="11" t="s">
        <v>10</v>
      </c>
      <c r="C41" s="12" t="s">
        <v>85</v>
      </c>
      <c r="D41" s="31" t="s">
        <v>33</v>
      </c>
      <c r="E41" s="467">
        <v>3</v>
      </c>
      <c r="F41" s="12"/>
      <c r="G41" s="447"/>
      <c r="H41" s="479">
        <v>3</v>
      </c>
    </row>
    <row r="42" spans="1:8" ht="12.75" customHeight="1">
      <c r="A42" s="467">
        <v>2007962</v>
      </c>
      <c r="B42" s="11" t="s">
        <v>11</v>
      </c>
      <c r="C42" s="12" t="s">
        <v>120</v>
      </c>
      <c r="D42" s="31" t="s">
        <v>33</v>
      </c>
      <c r="E42" s="36">
        <v>30</v>
      </c>
      <c r="F42" s="12">
        <v>15</v>
      </c>
      <c r="G42" s="447">
        <v>35</v>
      </c>
      <c r="H42" s="479">
        <v>80</v>
      </c>
    </row>
    <row r="43" spans="1:8" ht="12.75" customHeight="1">
      <c r="A43" s="467">
        <v>2009698</v>
      </c>
      <c r="B43" s="11" t="s">
        <v>11</v>
      </c>
      <c r="C43" s="12" t="s">
        <v>119</v>
      </c>
      <c r="D43" s="31" t="s">
        <v>33</v>
      </c>
      <c r="E43" s="36">
        <v>25</v>
      </c>
      <c r="F43" s="12">
        <v>45</v>
      </c>
      <c r="G43" s="447">
        <v>1</v>
      </c>
      <c r="H43" s="479">
        <v>71</v>
      </c>
    </row>
    <row r="44" spans="1:8" ht="12.75" customHeight="1">
      <c r="A44" s="466">
        <v>2012164</v>
      </c>
      <c r="B44" s="11" t="s">
        <v>11</v>
      </c>
      <c r="C44" s="12" t="s">
        <v>118</v>
      </c>
      <c r="D44" s="31" t="s">
        <v>33</v>
      </c>
      <c r="E44" s="36">
        <v>1</v>
      </c>
      <c r="F44" s="12">
        <v>1</v>
      </c>
      <c r="G44" s="447"/>
      <c r="H44" s="479">
        <v>2</v>
      </c>
    </row>
    <row r="45" spans="1:8" ht="12.75" customHeight="1">
      <c r="A45" s="467">
        <v>2014654</v>
      </c>
      <c r="B45" s="11" t="s">
        <v>11</v>
      </c>
      <c r="C45" s="12" t="s">
        <v>214</v>
      </c>
      <c r="D45" s="31" t="s">
        <v>35</v>
      </c>
      <c r="E45" s="36">
        <v>15</v>
      </c>
      <c r="F45" s="12">
        <v>30</v>
      </c>
      <c r="G45" s="447">
        <v>40</v>
      </c>
      <c r="H45" s="479">
        <v>85</v>
      </c>
    </row>
    <row r="46" spans="1:8" ht="12.75" customHeight="1">
      <c r="A46" s="467">
        <v>2014942</v>
      </c>
      <c r="B46" s="11" t="s">
        <v>11</v>
      </c>
      <c r="C46" s="12" t="s">
        <v>260</v>
      </c>
      <c r="D46" s="31" t="s">
        <v>35</v>
      </c>
      <c r="E46" s="36">
        <v>3</v>
      </c>
      <c r="F46" s="12"/>
      <c r="G46" s="447">
        <v>1</v>
      </c>
      <c r="H46" s="479">
        <v>4</v>
      </c>
    </row>
    <row r="47" spans="1:8" ht="12.75" customHeight="1">
      <c r="A47" s="467">
        <v>2016649</v>
      </c>
      <c r="B47" s="11" t="s">
        <v>11</v>
      </c>
      <c r="C47" s="12" t="s">
        <v>215</v>
      </c>
      <c r="D47" s="31" t="s">
        <v>35</v>
      </c>
      <c r="E47" s="36">
        <v>1</v>
      </c>
      <c r="F47" s="12">
        <v>1</v>
      </c>
      <c r="G47" s="447">
        <v>1</v>
      </c>
      <c r="H47" s="479">
        <v>3</v>
      </c>
    </row>
    <row r="48" spans="1:8" ht="12.75" customHeight="1">
      <c r="A48" s="467">
        <v>2000668</v>
      </c>
      <c r="B48" s="11" t="s">
        <v>10</v>
      </c>
      <c r="C48" s="12" t="s">
        <v>147</v>
      </c>
      <c r="D48" s="31" t="s">
        <v>38</v>
      </c>
      <c r="E48" s="467">
        <v>10</v>
      </c>
      <c r="F48" s="12"/>
      <c r="G48" s="447">
        <v>25</v>
      </c>
      <c r="H48" s="479">
        <v>35</v>
      </c>
    </row>
    <row r="49" spans="1:8" ht="12.75" customHeight="1">
      <c r="A49" s="467">
        <v>2013309</v>
      </c>
      <c r="B49" s="11" t="s">
        <v>11</v>
      </c>
      <c r="C49" s="12" t="s">
        <v>146</v>
      </c>
      <c r="D49" s="31" t="s">
        <v>38</v>
      </c>
      <c r="E49" s="36">
        <v>1</v>
      </c>
      <c r="F49" s="62"/>
      <c r="G49" s="472"/>
      <c r="H49" s="479">
        <v>1</v>
      </c>
    </row>
    <row r="50" spans="1:8" ht="12.75" customHeight="1">
      <c r="A50" s="467">
        <v>2008204</v>
      </c>
      <c r="B50" s="11" t="s">
        <v>10</v>
      </c>
      <c r="C50" s="12" t="s">
        <v>254</v>
      </c>
      <c r="D50" s="31" t="s">
        <v>40</v>
      </c>
      <c r="E50" s="467">
        <v>1</v>
      </c>
      <c r="F50" s="12"/>
      <c r="G50" s="447"/>
      <c r="H50" s="479">
        <v>1</v>
      </c>
    </row>
    <row r="51" spans="1:8" ht="12.75" customHeight="1">
      <c r="A51" s="466">
        <v>2017088</v>
      </c>
      <c r="B51" s="11" t="s">
        <v>11</v>
      </c>
      <c r="C51" s="12" t="s">
        <v>281</v>
      </c>
      <c r="D51" s="31" t="s">
        <v>40</v>
      </c>
      <c r="E51" s="36"/>
      <c r="F51" s="12">
        <v>1</v>
      </c>
      <c r="G51" s="447"/>
      <c r="H51" s="479">
        <v>1</v>
      </c>
    </row>
    <row r="52" spans="1:8" ht="12.75" customHeight="1">
      <c r="A52" s="466">
        <v>2013341</v>
      </c>
      <c r="B52" s="11" t="s">
        <v>11</v>
      </c>
      <c r="C52" s="12" t="s">
        <v>280</v>
      </c>
      <c r="D52" s="31" t="s">
        <v>40</v>
      </c>
      <c r="E52" s="467"/>
      <c r="F52" s="12">
        <v>1</v>
      </c>
      <c r="G52" s="447"/>
      <c r="H52" s="479">
        <v>1</v>
      </c>
    </row>
    <row r="53" spans="1:8" ht="12.75" customHeight="1">
      <c r="A53" s="466">
        <v>2014887</v>
      </c>
      <c r="B53" s="11" t="s">
        <v>11</v>
      </c>
      <c r="C53" s="12" t="s">
        <v>279</v>
      </c>
      <c r="D53" s="31" t="s">
        <v>40</v>
      </c>
      <c r="E53" s="36"/>
      <c r="F53" s="12">
        <v>1</v>
      </c>
      <c r="G53" s="447"/>
      <c r="H53" s="479">
        <v>1</v>
      </c>
    </row>
    <row r="54" spans="1:8" ht="12.75" customHeight="1">
      <c r="A54" s="466">
        <v>2016296</v>
      </c>
      <c r="B54" s="11" t="s">
        <v>11</v>
      </c>
      <c r="C54" s="12" t="s">
        <v>282</v>
      </c>
      <c r="D54" s="31" t="s">
        <v>40</v>
      </c>
      <c r="E54" s="36"/>
      <c r="F54" s="12">
        <v>1</v>
      </c>
      <c r="G54" s="447"/>
      <c r="H54" s="479">
        <v>1</v>
      </c>
    </row>
    <row r="55" spans="1:8" ht="12.75" customHeight="1">
      <c r="A55" s="467">
        <v>2001968</v>
      </c>
      <c r="B55" s="11" t="s">
        <v>10</v>
      </c>
      <c r="C55" s="12" t="s">
        <v>87</v>
      </c>
      <c r="D55" s="31" t="s">
        <v>31</v>
      </c>
      <c r="E55" s="467">
        <v>1</v>
      </c>
      <c r="F55" s="12">
        <v>15</v>
      </c>
      <c r="G55" s="447">
        <v>10</v>
      </c>
      <c r="H55" s="479">
        <v>26</v>
      </c>
    </row>
    <row r="56" spans="1:8" ht="12.75" customHeight="1">
      <c r="A56" s="467">
        <v>2005252</v>
      </c>
      <c r="B56" s="11" t="s">
        <v>9</v>
      </c>
      <c r="C56" s="12" t="s">
        <v>209</v>
      </c>
      <c r="D56" s="31" t="s">
        <v>29</v>
      </c>
      <c r="E56" s="36">
        <v>35</v>
      </c>
      <c r="F56" s="62"/>
      <c r="G56" s="472"/>
      <c r="H56" s="479">
        <v>35</v>
      </c>
    </row>
    <row r="57" spans="1:8" ht="12.75" customHeight="1">
      <c r="A57" s="467">
        <v>2011424</v>
      </c>
      <c r="B57" s="11" t="s">
        <v>9</v>
      </c>
      <c r="C57" s="12" t="s">
        <v>249</v>
      </c>
      <c r="D57" s="31" t="s">
        <v>29</v>
      </c>
      <c r="E57" s="36"/>
      <c r="F57" s="12">
        <v>3</v>
      </c>
      <c r="G57" s="472"/>
      <c r="H57" s="479">
        <v>3</v>
      </c>
    </row>
    <row r="58" spans="1:8" ht="12.75" customHeight="1">
      <c r="A58" s="467">
        <v>2009180</v>
      </c>
      <c r="B58" s="11" t="s">
        <v>10</v>
      </c>
      <c r="C58" s="12" t="s">
        <v>90</v>
      </c>
      <c r="D58" s="31" t="s">
        <v>29</v>
      </c>
      <c r="E58" s="36"/>
      <c r="F58" s="12">
        <v>5</v>
      </c>
      <c r="G58" s="447"/>
      <c r="H58" s="479">
        <v>5</v>
      </c>
    </row>
    <row r="59" spans="1:8" ht="12.75" customHeight="1">
      <c r="A59" s="467">
        <v>2001955</v>
      </c>
      <c r="B59" s="11" t="s">
        <v>9</v>
      </c>
      <c r="C59" s="12" t="s">
        <v>72</v>
      </c>
      <c r="D59" s="31" t="s">
        <v>13</v>
      </c>
      <c r="E59" s="36"/>
      <c r="F59" s="12">
        <v>30</v>
      </c>
      <c r="G59" s="447">
        <v>30</v>
      </c>
      <c r="H59" s="479">
        <v>60</v>
      </c>
    </row>
    <row r="60" spans="1:8" ht="12.75" customHeight="1">
      <c r="A60" s="467">
        <v>2003225</v>
      </c>
      <c r="B60" s="11" t="s">
        <v>9</v>
      </c>
      <c r="C60" s="12" t="s">
        <v>70</v>
      </c>
      <c r="D60" s="31" t="s">
        <v>13</v>
      </c>
      <c r="E60" s="36">
        <v>45</v>
      </c>
      <c r="F60" s="62"/>
      <c r="G60" s="472"/>
      <c r="H60" s="479">
        <v>45</v>
      </c>
    </row>
    <row r="61" spans="1:8" ht="12.75" customHeight="1">
      <c r="A61" s="467">
        <v>2008615</v>
      </c>
      <c r="B61" s="11" t="s">
        <v>10</v>
      </c>
      <c r="C61" s="12" t="s">
        <v>82</v>
      </c>
      <c r="D61" s="31" t="s">
        <v>13</v>
      </c>
      <c r="E61" s="467">
        <v>20</v>
      </c>
      <c r="F61" s="12"/>
      <c r="G61" s="447">
        <v>45</v>
      </c>
      <c r="H61" s="479">
        <v>65</v>
      </c>
    </row>
    <row r="62" spans="1:8" ht="12.75" customHeight="1">
      <c r="A62" s="467">
        <v>2008819</v>
      </c>
      <c r="B62" s="11" t="s">
        <v>10</v>
      </c>
      <c r="C62" s="12" t="s">
        <v>84</v>
      </c>
      <c r="D62" s="31" t="s">
        <v>13</v>
      </c>
      <c r="E62" s="467">
        <v>1</v>
      </c>
      <c r="F62" s="12">
        <v>10</v>
      </c>
      <c r="G62" s="447"/>
      <c r="H62" s="479">
        <v>11</v>
      </c>
    </row>
    <row r="63" spans="1:8" ht="12.75" customHeight="1">
      <c r="A63" s="467">
        <v>2013752</v>
      </c>
      <c r="B63" s="11" t="s">
        <v>11</v>
      </c>
      <c r="C63" s="12" t="s">
        <v>217</v>
      </c>
      <c r="D63" s="31" t="s">
        <v>13</v>
      </c>
      <c r="E63" s="36">
        <v>1</v>
      </c>
      <c r="F63" s="12">
        <v>1</v>
      </c>
      <c r="G63" s="447">
        <v>1</v>
      </c>
      <c r="H63" s="479">
        <v>3</v>
      </c>
    </row>
    <row r="64" spans="1:8" ht="12.75" customHeight="1">
      <c r="A64" s="466">
        <v>2009164</v>
      </c>
      <c r="B64" s="11" t="s">
        <v>21</v>
      </c>
      <c r="C64" s="12" t="s">
        <v>133</v>
      </c>
      <c r="D64" s="31" t="s">
        <v>13</v>
      </c>
      <c r="E64" s="36">
        <v>30</v>
      </c>
      <c r="F64" s="12">
        <v>55</v>
      </c>
      <c r="G64" s="447">
        <v>50</v>
      </c>
      <c r="H64" s="479">
        <v>135</v>
      </c>
    </row>
    <row r="65" spans="1:8" ht="12.75" customHeight="1">
      <c r="A65" s="467">
        <v>2012203</v>
      </c>
      <c r="B65" s="11" t="s">
        <v>11</v>
      </c>
      <c r="C65" s="12" t="s">
        <v>126</v>
      </c>
      <c r="D65" s="31" t="s">
        <v>32</v>
      </c>
      <c r="E65" s="36">
        <v>20</v>
      </c>
      <c r="F65" s="12">
        <v>50</v>
      </c>
      <c r="G65" s="447">
        <v>20</v>
      </c>
      <c r="H65" s="479">
        <v>90</v>
      </c>
    </row>
    <row r="66" spans="1:8" ht="12.75" customHeight="1">
      <c r="A66" s="467">
        <v>2014832</v>
      </c>
      <c r="B66" s="11" t="s">
        <v>11</v>
      </c>
      <c r="C66" s="12" t="s">
        <v>122</v>
      </c>
      <c r="D66" s="31" t="s">
        <v>32</v>
      </c>
      <c r="E66" s="36">
        <v>10</v>
      </c>
      <c r="F66" s="12">
        <v>3</v>
      </c>
      <c r="G66" s="447">
        <v>25</v>
      </c>
      <c r="H66" s="479">
        <v>38</v>
      </c>
    </row>
    <row r="67" spans="1:8" ht="12.75" customHeight="1">
      <c r="A67" s="467">
        <v>2014463</v>
      </c>
      <c r="B67" s="11" t="s">
        <v>11</v>
      </c>
      <c r="C67" s="12" t="s">
        <v>127</v>
      </c>
      <c r="D67" s="31" t="s">
        <v>32</v>
      </c>
      <c r="E67" s="36">
        <v>1</v>
      </c>
      <c r="F67" s="12">
        <v>1</v>
      </c>
      <c r="G67" s="447">
        <v>1</v>
      </c>
      <c r="H67" s="479">
        <v>3</v>
      </c>
    </row>
    <row r="68" spans="1:8" ht="12.75" customHeight="1">
      <c r="A68" s="467">
        <v>2014560</v>
      </c>
      <c r="B68" s="11" t="s">
        <v>11</v>
      </c>
      <c r="C68" s="12" t="s">
        <v>125</v>
      </c>
      <c r="D68" s="31" t="s">
        <v>32</v>
      </c>
      <c r="E68" s="36">
        <v>1</v>
      </c>
      <c r="F68" s="12">
        <v>1</v>
      </c>
      <c r="G68" s="447">
        <v>1</v>
      </c>
      <c r="H68" s="479">
        <v>3</v>
      </c>
    </row>
    <row r="69" spans="1:8" ht="12.75" customHeight="1">
      <c r="A69" s="466">
        <v>2004499</v>
      </c>
      <c r="B69" s="11" t="s">
        <v>11</v>
      </c>
      <c r="C69" s="12" t="s">
        <v>123</v>
      </c>
      <c r="D69" s="31" t="s">
        <v>32</v>
      </c>
      <c r="E69" s="36">
        <v>1</v>
      </c>
      <c r="F69" s="12">
        <v>1</v>
      </c>
      <c r="G69" s="447"/>
      <c r="H69" s="479">
        <v>2</v>
      </c>
    </row>
    <row r="70" spans="1:8" ht="12.75" customHeight="1">
      <c r="A70" s="466">
        <v>2011631</v>
      </c>
      <c r="B70" s="11" t="s">
        <v>21</v>
      </c>
      <c r="C70" s="12" t="s">
        <v>124</v>
      </c>
      <c r="D70" s="31" t="s">
        <v>32</v>
      </c>
      <c r="E70" s="36">
        <v>35</v>
      </c>
      <c r="F70" s="12">
        <v>40</v>
      </c>
      <c r="G70" s="447">
        <v>40</v>
      </c>
      <c r="H70" s="479">
        <v>115</v>
      </c>
    </row>
    <row r="71" spans="1:8" ht="12.75" customHeight="1">
      <c r="A71" s="36">
        <v>2014586</v>
      </c>
      <c r="B71" s="11" t="s">
        <v>22</v>
      </c>
      <c r="C71" s="12" t="s">
        <v>242</v>
      </c>
      <c r="D71" s="31" t="s">
        <v>32</v>
      </c>
      <c r="E71" s="36">
        <v>25</v>
      </c>
      <c r="F71" s="12">
        <v>40</v>
      </c>
      <c r="G71" s="447">
        <v>35</v>
      </c>
      <c r="H71" s="479">
        <v>100</v>
      </c>
    </row>
    <row r="72" spans="1:8" ht="12.75" customHeight="1">
      <c r="A72" s="36">
        <v>2014573</v>
      </c>
      <c r="B72" s="11" t="s">
        <v>22</v>
      </c>
      <c r="C72" s="12" t="s">
        <v>121</v>
      </c>
      <c r="D72" s="31" t="s">
        <v>32</v>
      </c>
      <c r="E72" s="36">
        <v>15</v>
      </c>
      <c r="F72" s="12">
        <v>30</v>
      </c>
      <c r="G72" s="447">
        <v>20</v>
      </c>
      <c r="H72" s="479">
        <v>65</v>
      </c>
    </row>
    <row r="73" spans="1:8" ht="12.75" customHeight="1">
      <c r="A73" s="467">
        <v>2001230</v>
      </c>
      <c r="B73" s="11" t="s">
        <v>9</v>
      </c>
      <c r="C73" s="12" t="s">
        <v>75</v>
      </c>
      <c r="D73" s="31" t="s">
        <v>8</v>
      </c>
      <c r="E73" s="36">
        <v>40</v>
      </c>
      <c r="F73" s="12">
        <v>15</v>
      </c>
      <c r="G73" s="472"/>
      <c r="H73" s="479">
        <v>55</v>
      </c>
    </row>
    <row r="74" spans="1:8" ht="12.75" customHeight="1">
      <c r="A74" s="467">
        <v>2008372</v>
      </c>
      <c r="B74" s="11" t="s">
        <v>9</v>
      </c>
      <c r="C74" s="12" t="s">
        <v>63</v>
      </c>
      <c r="D74" s="31" t="s">
        <v>28</v>
      </c>
      <c r="E74" s="36"/>
      <c r="F74" s="12">
        <v>20</v>
      </c>
      <c r="G74" s="447">
        <v>40</v>
      </c>
      <c r="H74" s="479">
        <v>60</v>
      </c>
    </row>
    <row r="75" spans="1:8" ht="12.75" customHeight="1">
      <c r="A75" s="466">
        <v>2001751</v>
      </c>
      <c r="B75" s="11" t="s">
        <v>9</v>
      </c>
      <c r="C75" s="12" t="s">
        <v>68</v>
      </c>
      <c r="D75" s="31" t="s">
        <v>28</v>
      </c>
      <c r="E75" s="36"/>
      <c r="F75" s="62"/>
      <c r="G75" s="447">
        <v>55</v>
      </c>
      <c r="H75" s="479">
        <v>55</v>
      </c>
    </row>
    <row r="76" spans="1:8" ht="12.75" customHeight="1">
      <c r="A76" s="467">
        <v>2002909</v>
      </c>
      <c r="B76" s="11" t="s">
        <v>9</v>
      </c>
      <c r="C76" s="12" t="s">
        <v>65</v>
      </c>
      <c r="D76" s="31" t="s">
        <v>28</v>
      </c>
      <c r="E76" s="36"/>
      <c r="F76" s="12">
        <v>5</v>
      </c>
      <c r="G76" s="447">
        <v>50</v>
      </c>
      <c r="H76" s="479">
        <v>55</v>
      </c>
    </row>
    <row r="77" spans="1:8" ht="12.75" customHeight="1">
      <c r="A77" s="466">
        <v>2001227</v>
      </c>
      <c r="B77" s="11" t="s">
        <v>9</v>
      </c>
      <c r="C77" s="12" t="s">
        <v>67</v>
      </c>
      <c r="D77" s="31" t="s">
        <v>28</v>
      </c>
      <c r="E77" s="36"/>
      <c r="F77" s="62"/>
      <c r="G77" s="447">
        <v>45</v>
      </c>
      <c r="H77" s="479">
        <v>45</v>
      </c>
    </row>
    <row r="78" spans="1:8" ht="12.75" customHeight="1">
      <c r="A78" s="467">
        <v>2013118</v>
      </c>
      <c r="B78" s="11" t="s">
        <v>10</v>
      </c>
      <c r="C78" s="12" t="s">
        <v>94</v>
      </c>
      <c r="D78" s="31" t="s">
        <v>15</v>
      </c>
      <c r="E78" s="36"/>
      <c r="F78" s="12">
        <v>1</v>
      </c>
      <c r="G78" s="447"/>
      <c r="H78" s="479">
        <v>1</v>
      </c>
    </row>
    <row r="79" spans="1:8" ht="12.75" customHeight="1">
      <c r="A79" s="466">
        <v>2010056</v>
      </c>
      <c r="B79" s="11" t="s">
        <v>11</v>
      </c>
      <c r="C79" s="12" t="s">
        <v>185</v>
      </c>
      <c r="D79" s="31" t="s">
        <v>15</v>
      </c>
      <c r="E79" s="36">
        <v>1</v>
      </c>
      <c r="F79" s="12">
        <v>35</v>
      </c>
      <c r="G79" s="447"/>
      <c r="H79" s="479">
        <v>36</v>
      </c>
    </row>
    <row r="80" spans="1:8" ht="12.75" customHeight="1">
      <c r="A80" s="467">
        <v>2000477</v>
      </c>
      <c r="B80" s="11" t="s">
        <v>11</v>
      </c>
      <c r="C80" s="12" t="s">
        <v>228</v>
      </c>
      <c r="D80" s="31" t="s">
        <v>15</v>
      </c>
      <c r="E80" s="36">
        <v>1</v>
      </c>
      <c r="F80" s="12">
        <v>10</v>
      </c>
      <c r="G80" s="447">
        <v>1</v>
      </c>
      <c r="H80" s="479">
        <v>12</v>
      </c>
    </row>
    <row r="81" spans="1:8" ht="12.75" customHeight="1">
      <c r="A81" s="467">
        <v>2016720</v>
      </c>
      <c r="B81" s="11" t="s">
        <v>11</v>
      </c>
      <c r="C81" s="12" t="s">
        <v>239</v>
      </c>
      <c r="D81" s="31" t="s">
        <v>15</v>
      </c>
      <c r="E81" s="36">
        <v>1</v>
      </c>
      <c r="F81" s="12">
        <v>1</v>
      </c>
      <c r="G81" s="447">
        <v>1</v>
      </c>
      <c r="H81" s="479">
        <v>3</v>
      </c>
    </row>
    <row r="82" spans="1:8" ht="12.75" customHeight="1">
      <c r="A82" s="467">
        <v>2014939</v>
      </c>
      <c r="B82" s="11" t="s">
        <v>11</v>
      </c>
      <c r="C82" s="12" t="s">
        <v>252</v>
      </c>
      <c r="D82" s="31" t="s">
        <v>15</v>
      </c>
      <c r="E82" s="36">
        <v>1</v>
      </c>
      <c r="F82" s="12">
        <v>1</v>
      </c>
      <c r="G82" s="447">
        <v>1</v>
      </c>
      <c r="H82" s="479">
        <v>3</v>
      </c>
    </row>
    <row r="83" spans="1:8" ht="12.75" customHeight="1">
      <c r="A83" s="466">
        <v>2016212</v>
      </c>
      <c r="B83" s="11" t="s">
        <v>11</v>
      </c>
      <c r="C83" s="12" t="s">
        <v>258</v>
      </c>
      <c r="D83" s="31" t="s">
        <v>15</v>
      </c>
      <c r="E83" s="36"/>
      <c r="F83" s="12">
        <v>1</v>
      </c>
      <c r="G83" s="447"/>
      <c r="H83" s="479">
        <v>1</v>
      </c>
    </row>
    <row r="84" spans="1:8" ht="12.75" customHeight="1">
      <c r="A84" s="467">
        <v>2015585</v>
      </c>
      <c r="B84" s="11" t="s">
        <v>11</v>
      </c>
      <c r="C84" s="12" t="s">
        <v>245</v>
      </c>
      <c r="D84" s="31" t="s">
        <v>15</v>
      </c>
      <c r="E84" s="36">
        <v>1</v>
      </c>
      <c r="F84" s="62"/>
      <c r="G84" s="472"/>
      <c r="H84" s="479">
        <v>1</v>
      </c>
    </row>
    <row r="85" spans="1:8" ht="12.75" customHeight="1">
      <c r="A85" s="466">
        <v>2001887</v>
      </c>
      <c r="B85" s="11" t="s">
        <v>47</v>
      </c>
      <c r="C85" s="12" t="s">
        <v>61</v>
      </c>
      <c r="D85" s="31" t="s">
        <v>15</v>
      </c>
      <c r="E85" s="36">
        <v>35</v>
      </c>
      <c r="F85" s="12"/>
      <c r="G85" s="447">
        <v>30</v>
      </c>
      <c r="H85" s="479">
        <v>65</v>
      </c>
    </row>
    <row r="86" spans="1:8" ht="12.75" customHeight="1">
      <c r="A86" s="36">
        <v>2015734</v>
      </c>
      <c r="B86" s="11" t="s">
        <v>21</v>
      </c>
      <c r="C86" s="12" t="s">
        <v>246</v>
      </c>
      <c r="D86" s="31" t="s">
        <v>15</v>
      </c>
      <c r="E86" s="36"/>
      <c r="F86" s="12">
        <v>35</v>
      </c>
      <c r="G86" s="447"/>
      <c r="H86" s="479">
        <v>35</v>
      </c>
    </row>
    <row r="87" spans="1:8" ht="12.75" customHeight="1">
      <c r="A87" s="36">
        <v>2014861</v>
      </c>
      <c r="B87" s="11" t="s">
        <v>22</v>
      </c>
      <c r="C87" s="12" t="s">
        <v>240</v>
      </c>
      <c r="D87" s="31" t="s">
        <v>15</v>
      </c>
      <c r="E87" s="36">
        <v>30</v>
      </c>
      <c r="F87" s="12">
        <v>55</v>
      </c>
      <c r="G87" s="447">
        <v>55</v>
      </c>
      <c r="H87" s="479">
        <v>140</v>
      </c>
    </row>
    <row r="88" spans="1:8" ht="12.75" customHeight="1">
      <c r="A88" s="36">
        <v>2014829</v>
      </c>
      <c r="B88" s="11" t="s">
        <v>22</v>
      </c>
      <c r="C88" s="12" t="s">
        <v>238</v>
      </c>
      <c r="D88" s="31" t="s">
        <v>15</v>
      </c>
      <c r="E88" s="36">
        <v>10</v>
      </c>
      <c r="F88" s="12">
        <v>35</v>
      </c>
      <c r="G88" s="447">
        <v>15</v>
      </c>
      <c r="H88" s="479">
        <v>60</v>
      </c>
    </row>
    <row r="89" spans="1:8" ht="12.75" customHeight="1">
      <c r="A89" s="467">
        <v>2012119</v>
      </c>
      <c r="B89" s="11" t="s">
        <v>11</v>
      </c>
      <c r="C89" s="12" t="s">
        <v>221</v>
      </c>
      <c r="D89" s="31" t="s">
        <v>30</v>
      </c>
      <c r="E89" s="36">
        <v>1</v>
      </c>
      <c r="F89" s="12">
        <v>1</v>
      </c>
      <c r="G89" s="447">
        <v>5</v>
      </c>
      <c r="H89" s="479">
        <v>7</v>
      </c>
    </row>
    <row r="90" spans="1:8" ht="12.75" customHeight="1">
      <c r="A90" s="466">
        <v>2015255</v>
      </c>
      <c r="B90" s="11" t="s">
        <v>11</v>
      </c>
      <c r="C90" s="12" t="s">
        <v>202</v>
      </c>
      <c r="D90" s="31" t="s">
        <v>30</v>
      </c>
      <c r="E90" s="36">
        <v>1</v>
      </c>
      <c r="F90" s="12">
        <v>1</v>
      </c>
      <c r="G90" s="447"/>
      <c r="H90" s="479">
        <v>2</v>
      </c>
    </row>
    <row r="91" spans="1:8" ht="12.75" customHeight="1">
      <c r="A91" s="466">
        <v>2007865</v>
      </c>
      <c r="B91" s="11" t="s">
        <v>11</v>
      </c>
      <c r="C91" s="12" t="s">
        <v>220</v>
      </c>
      <c r="D91" s="31" t="s">
        <v>30</v>
      </c>
      <c r="E91" s="36">
        <v>1</v>
      </c>
      <c r="F91" s="12">
        <v>1</v>
      </c>
      <c r="G91" s="447"/>
      <c r="H91" s="479">
        <v>2</v>
      </c>
    </row>
    <row r="92" spans="1:8" ht="12.75" customHeight="1">
      <c r="A92" s="466">
        <v>2013901</v>
      </c>
      <c r="B92" s="11" t="s">
        <v>11</v>
      </c>
      <c r="C92" s="12" t="s">
        <v>207</v>
      </c>
      <c r="D92" s="31" t="s">
        <v>30</v>
      </c>
      <c r="E92" s="36"/>
      <c r="F92" s="12">
        <v>1</v>
      </c>
      <c r="G92" s="447"/>
      <c r="H92" s="479">
        <v>1</v>
      </c>
    </row>
    <row r="93" spans="1:8" ht="12.75" customHeight="1" thickBot="1">
      <c r="A93" s="459">
        <v>2015242</v>
      </c>
      <c r="B93" s="20" t="s">
        <v>11</v>
      </c>
      <c r="C93" s="19" t="s">
        <v>206</v>
      </c>
      <c r="D93" s="61" t="s">
        <v>30</v>
      </c>
      <c r="E93" s="37"/>
      <c r="F93" s="19">
        <v>1</v>
      </c>
      <c r="G93" s="235"/>
      <c r="H93" s="480">
        <v>1</v>
      </c>
    </row>
    <row r="94" spans="1:8" ht="12.75" customHeight="1">
      <c r="A94" s="471">
        <v>2001748</v>
      </c>
      <c r="B94" s="44" t="s">
        <v>9</v>
      </c>
      <c r="C94" s="45" t="s">
        <v>73</v>
      </c>
      <c r="D94" s="75">
        <v>0</v>
      </c>
      <c r="E94" s="51"/>
      <c r="F94" s="45">
        <v>35</v>
      </c>
      <c r="G94" s="445"/>
      <c r="H94" s="478">
        <v>35</v>
      </c>
    </row>
    <row r="95" spans="1:8" ht="12.75" customHeight="1">
      <c r="A95" s="466">
        <v>2006510</v>
      </c>
      <c r="B95" s="11" t="s">
        <v>9</v>
      </c>
      <c r="C95" s="12" t="s">
        <v>56</v>
      </c>
      <c r="D95" s="31">
        <v>0</v>
      </c>
      <c r="E95" s="36"/>
      <c r="F95" s="62"/>
      <c r="G95" s="447">
        <v>35</v>
      </c>
      <c r="H95" s="479">
        <v>35</v>
      </c>
    </row>
    <row r="96" spans="1:8" ht="12.75" customHeight="1">
      <c r="A96" s="467">
        <v>2008453</v>
      </c>
      <c r="B96" s="11" t="s">
        <v>9</v>
      </c>
      <c r="C96" s="12" t="s">
        <v>58</v>
      </c>
      <c r="D96" s="31">
        <v>0</v>
      </c>
      <c r="E96" s="36"/>
      <c r="F96" s="12">
        <v>10</v>
      </c>
      <c r="G96" s="472"/>
      <c r="H96" s="479">
        <v>10</v>
      </c>
    </row>
    <row r="97" spans="1:8" ht="12.75" customHeight="1">
      <c r="A97" s="467">
        <v>2007645</v>
      </c>
      <c r="B97" s="11" t="s">
        <v>10</v>
      </c>
      <c r="C97" s="12" t="s">
        <v>52</v>
      </c>
      <c r="D97" s="31">
        <v>0</v>
      </c>
      <c r="E97" s="467">
        <v>45</v>
      </c>
      <c r="F97" s="12">
        <v>50</v>
      </c>
      <c r="G97" s="447">
        <v>50</v>
      </c>
      <c r="H97" s="479">
        <v>145</v>
      </c>
    </row>
    <row r="98" spans="1:8" ht="12.75" customHeight="1">
      <c r="A98" s="467">
        <v>2008055</v>
      </c>
      <c r="B98" s="11" t="s">
        <v>10</v>
      </c>
      <c r="C98" s="12" t="s">
        <v>54</v>
      </c>
      <c r="D98" s="31">
        <v>0</v>
      </c>
      <c r="E98" s="36"/>
      <c r="F98" s="12">
        <v>55</v>
      </c>
      <c r="G98" s="447">
        <v>55</v>
      </c>
      <c r="H98" s="479">
        <v>110</v>
      </c>
    </row>
    <row r="99" spans="1:8" ht="12.75" customHeight="1">
      <c r="A99" s="467">
        <v>2011754</v>
      </c>
      <c r="B99" s="11" t="s">
        <v>10</v>
      </c>
      <c r="C99" s="12" t="s">
        <v>64</v>
      </c>
      <c r="D99" s="31">
        <v>0</v>
      </c>
      <c r="E99" s="467">
        <v>30</v>
      </c>
      <c r="F99" s="12">
        <v>45</v>
      </c>
      <c r="G99" s="447"/>
      <c r="H99" s="479">
        <v>75</v>
      </c>
    </row>
    <row r="100" spans="1:8" ht="12.75" customHeight="1">
      <c r="A100" s="467">
        <v>2001188</v>
      </c>
      <c r="B100" s="11" t="s">
        <v>10</v>
      </c>
      <c r="C100" s="12" t="s">
        <v>71</v>
      </c>
      <c r="D100" s="31">
        <v>0</v>
      </c>
      <c r="E100" s="36"/>
      <c r="F100" s="12">
        <v>35</v>
      </c>
      <c r="G100" s="447"/>
      <c r="H100" s="479">
        <v>35</v>
      </c>
    </row>
    <row r="101" spans="1:8" ht="12.75" customHeight="1">
      <c r="A101" s="466">
        <v>2016830</v>
      </c>
      <c r="B101" s="11" t="s">
        <v>11</v>
      </c>
      <c r="C101" s="12" t="s">
        <v>251</v>
      </c>
      <c r="D101" s="31">
        <v>0</v>
      </c>
      <c r="E101" s="36">
        <v>1</v>
      </c>
      <c r="F101" s="12">
        <v>1</v>
      </c>
      <c r="G101" s="447"/>
      <c r="H101" s="479">
        <v>2</v>
      </c>
    </row>
    <row r="102" spans="1:8" ht="12.75" customHeight="1">
      <c r="A102" s="36">
        <v>2003746</v>
      </c>
      <c r="B102" s="11" t="s">
        <v>47</v>
      </c>
      <c r="C102" s="12" t="s">
        <v>74</v>
      </c>
      <c r="D102" s="31">
        <v>0</v>
      </c>
      <c r="E102" s="36"/>
      <c r="F102" s="12">
        <v>55</v>
      </c>
      <c r="G102" s="447">
        <v>55</v>
      </c>
      <c r="H102" s="479">
        <v>110</v>
      </c>
    </row>
    <row r="103" spans="1:8" ht="12.75" customHeight="1">
      <c r="A103" s="466">
        <v>2000781</v>
      </c>
      <c r="B103" s="11" t="s">
        <v>47</v>
      </c>
      <c r="C103" s="12" t="s">
        <v>57</v>
      </c>
      <c r="D103" s="31">
        <v>0</v>
      </c>
      <c r="E103" s="36">
        <v>40</v>
      </c>
      <c r="F103" s="12">
        <v>30</v>
      </c>
      <c r="G103" s="447">
        <v>35</v>
      </c>
      <c r="H103" s="479">
        <v>105</v>
      </c>
    </row>
    <row r="104" spans="1:8" ht="12.75" customHeight="1">
      <c r="A104" s="36">
        <v>2001382</v>
      </c>
      <c r="B104" s="11" t="s">
        <v>47</v>
      </c>
      <c r="C104" s="12" t="s">
        <v>60</v>
      </c>
      <c r="D104" s="31">
        <v>0</v>
      </c>
      <c r="E104" s="36"/>
      <c r="F104" s="12">
        <v>45</v>
      </c>
      <c r="G104" s="447">
        <v>50</v>
      </c>
      <c r="H104" s="479">
        <v>95</v>
      </c>
    </row>
    <row r="105" spans="1:8" ht="12.75" customHeight="1">
      <c r="A105" s="466">
        <v>2005472</v>
      </c>
      <c r="B105" s="11" t="s">
        <v>47</v>
      </c>
      <c r="C105" s="12" t="s">
        <v>46</v>
      </c>
      <c r="D105" s="31">
        <v>0</v>
      </c>
      <c r="E105" s="36">
        <v>45</v>
      </c>
      <c r="F105" s="12"/>
      <c r="G105" s="447">
        <v>45</v>
      </c>
      <c r="H105" s="479">
        <v>90</v>
      </c>
    </row>
    <row r="106" spans="1:8" ht="12.75" customHeight="1">
      <c r="A106" s="36">
        <v>2001777</v>
      </c>
      <c r="B106" s="11" t="s">
        <v>47</v>
      </c>
      <c r="C106" s="12" t="s">
        <v>69</v>
      </c>
      <c r="D106" s="31">
        <v>0</v>
      </c>
      <c r="E106" s="36"/>
      <c r="F106" s="12">
        <v>50</v>
      </c>
      <c r="G106" s="447">
        <v>40</v>
      </c>
      <c r="H106" s="479">
        <v>90</v>
      </c>
    </row>
    <row r="107" spans="1:8" ht="12.75" customHeight="1">
      <c r="A107" s="36">
        <v>2004457</v>
      </c>
      <c r="B107" s="11" t="s">
        <v>22</v>
      </c>
      <c r="C107" s="12" t="s">
        <v>135</v>
      </c>
      <c r="D107" s="31">
        <v>0</v>
      </c>
      <c r="E107" s="36">
        <v>35</v>
      </c>
      <c r="F107" s="12">
        <v>25</v>
      </c>
      <c r="G107" s="447">
        <v>50</v>
      </c>
      <c r="H107" s="479">
        <v>110</v>
      </c>
    </row>
    <row r="108" spans="1:8" ht="12.75" customHeight="1" thickBot="1">
      <c r="A108" s="37">
        <v>2011929</v>
      </c>
      <c r="B108" s="20" t="s">
        <v>22</v>
      </c>
      <c r="C108" s="19" t="s">
        <v>107</v>
      </c>
      <c r="D108" s="61">
        <v>0</v>
      </c>
      <c r="E108" s="37">
        <v>3</v>
      </c>
      <c r="F108" s="19"/>
      <c r="G108" s="235"/>
      <c r="H108" s="480">
        <v>3</v>
      </c>
    </row>
  </sheetData>
  <sortState xmlns:xlrd2="http://schemas.microsoft.com/office/spreadsheetml/2017/richdata2" ref="A9:H93">
    <sortCondition ref="D9:D93"/>
  </sortState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52A9-376B-49D2-927F-2AF88A3EC994}">
  <dimension ref="A1:K93"/>
  <sheetViews>
    <sheetView workbookViewId="0">
      <selection activeCell="A9" sqref="A9:I9"/>
    </sheetView>
  </sheetViews>
  <sheetFormatPr defaultColWidth="9.109375" defaultRowHeight="12.75" customHeight="1"/>
  <cols>
    <col min="1" max="1" width="11.5546875" style="2" customWidth="1"/>
    <col min="2" max="2" width="9.109375" style="2"/>
    <col min="3" max="3" width="24" style="2" customWidth="1"/>
    <col min="4" max="4" width="9.109375" style="2"/>
    <col min="5" max="5" width="3.44140625" style="1" customWidth="1"/>
    <col min="6" max="6" width="4" style="1" customWidth="1"/>
    <col min="7" max="7" width="3.44140625" style="1" customWidth="1"/>
    <col min="8" max="8" width="2.88671875" style="1" customWidth="1"/>
    <col min="9" max="9" width="7.5546875" style="4" customWidth="1"/>
    <col min="10" max="16384" width="9.109375" style="2"/>
  </cols>
  <sheetData>
    <row r="1" spans="1:11" ht="12.75" customHeight="1">
      <c r="A1" s="632" t="s">
        <v>103</v>
      </c>
      <c r="B1" s="632"/>
      <c r="C1" s="632"/>
      <c r="D1" s="632"/>
      <c r="E1" s="632"/>
      <c r="F1" s="632"/>
      <c r="G1" s="632"/>
      <c r="H1" s="632"/>
      <c r="I1" s="632"/>
    </row>
    <row r="2" spans="1:11" ht="12.75" customHeight="1">
      <c r="A2" s="632" t="s">
        <v>445</v>
      </c>
      <c r="B2" s="632"/>
      <c r="C2" s="632"/>
      <c r="D2" s="632"/>
      <c r="E2" s="632"/>
      <c r="F2" s="632"/>
      <c r="G2" s="632"/>
      <c r="H2" s="632"/>
      <c r="I2" s="632"/>
    </row>
    <row r="3" spans="1:11" ht="12.75" customHeight="1">
      <c r="A3" s="7"/>
      <c r="B3" s="7"/>
      <c r="C3" s="7"/>
      <c r="D3" s="7"/>
    </row>
    <row r="4" spans="1:11" ht="12.75" customHeight="1">
      <c r="A4" s="22">
        <v>1</v>
      </c>
      <c r="B4" s="43" t="s">
        <v>270</v>
      </c>
      <c r="C4" s="24" t="s">
        <v>285</v>
      </c>
      <c r="D4" s="23"/>
      <c r="E4" s="23"/>
      <c r="F4" s="23"/>
      <c r="G4" s="23"/>
      <c r="H4" s="23"/>
      <c r="I4" s="94"/>
    </row>
    <row r="5" spans="1:11" ht="12.75" customHeight="1">
      <c r="A5" s="8">
        <v>2</v>
      </c>
      <c r="B5" s="27" t="s">
        <v>294</v>
      </c>
      <c r="C5" s="24" t="s">
        <v>311</v>
      </c>
      <c r="D5" s="10"/>
      <c r="E5" s="10"/>
      <c r="F5" s="10"/>
      <c r="G5" s="10"/>
      <c r="H5" s="10"/>
      <c r="I5" s="29"/>
    </row>
    <row r="6" spans="1:11" ht="12.75" customHeight="1">
      <c r="A6" s="8">
        <v>3</v>
      </c>
      <c r="B6" s="27" t="s">
        <v>312</v>
      </c>
      <c r="C6" s="24" t="s">
        <v>314</v>
      </c>
      <c r="D6" s="10"/>
      <c r="E6" s="10"/>
      <c r="F6" s="10"/>
      <c r="G6" s="10"/>
      <c r="H6" s="10"/>
      <c r="I6" s="29"/>
    </row>
    <row r="7" spans="1:11" ht="12.75" customHeight="1">
      <c r="A7" s="8">
        <v>4</v>
      </c>
      <c r="B7" s="27" t="s">
        <v>313</v>
      </c>
      <c r="C7" s="24" t="s">
        <v>317</v>
      </c>
      <c r="D7" s="10"/>
      <c r="E7" s="10"/>
      <c r="F7" s="10"/>
      <c r="G7" s="10"/>
      <c r="H7" s="10"/>
      <c r="I7" s="29"/>
    </row>
    <row r="8" spans="1:11" ht="12.75" customHeight="1" thickBot="1">
      <c r="B8" s="1"/>
      <c r="C8" s="5"/>
      <c r="D8" s="1"/>
      <c r="I8" s="3"/>
    </row>
    <row r="9" spans="1:11" ht="26.25" customHeight="1" thickBot="1">
      <c r="A9" s="307" t="s">
        <v>3</v>
      </c>
      <c r="B9" s="308" t="s">
        <v>4</v>
      </c>
      <c r="C9" s="309" t="s">
        <v>5</v>
      </c>
      <c r="D9" s="484" t="s">
        <v>6</v>
      </c>
      <c r="E9" s="485">
        <v>1</v>
      </c>
      <c r="F9" s="485">
        <v>2</v>
      </c>
      <c r="G9" s="485">
        <v>3</v>
      </c>
      <c r="H9" s="485">
        <v>4</v>
      </c>
      <c r="I9" s="486" t="s">
        <v>7</v>
      </c>
      <c r="J9" s="4"/>
      <c r="K9" s="4"/>
    </row>
    <row r="10" spans="1:11" ht="12.75" customHeight="1">
      <c r="A10" s="468">
        <v>2008152</v>
      </c>
      <c r="B10" s="15" t="s">
        <v>10</v>
      </c>
      <c r="C10" s="16" t="s">
        <v>55</v>
      </c>
      <c r="D10" s="48" t="s">
        <v>23</v>
      </c>
      <c r="E10" s="15"/>
      <c r="F10" s="230"/>
      <c r="G10" s="15">
        <v>45</v>
      </c>
      <c r="H10" s="231">
        <v>55</v>
      </c>
      <c r="I10" s="460">
        <v>100</v>
      </c>
    </row>
    <row r="11" spans="1:11" ht="12.75" customHeight="1">
      <c r="A11" s="466">
        <v>2000642</v>
      </c>
      <c r="B11" s="11" t="s">
        <v>10</v>
      </c>
      <c r="C11" s="12" t="s">
        <v>83</v>
      </c>
      <c r="D11" s="46" t="s">
        <v>23</v>
      </c>
      <c r="E11" s="11"/>
      <c r="F11" s="11">
        <v>15</v>
      </c>
      <c r="G11" s="11">
        <v>40</v>
      </c>
      <c r="H11" s="82">
        <v>40</v>
      </c>
      <c r="I11" s="460">
        <v>95</v>
      </c>
    </row>
    <row r="12" spans="1:11" ht="12.75" customHeight="1">
      <c r="A12" s="466">
        <v>2014890</v>
      </c>
      <c r="B12" s="11" t="s">
        <v>10</v>
      </c>
      <c r="C12" s="12" t="s">
        <v>110</v>
      </c>
      <c r="D12" s="46" t="s">
        <v>23</v>
      </c>
      <c r="E12" s="11"/>
      <c r="F12" s="59"/>
      <c r="G12" s="11">
        <v>15</v>
      </c>
      <c r="H12" s="82">
        <v>20</v>
      </c>
      <c r="I12" s="460">
        <v>35</v>
      </c>
    </row>
    <row r="13" spans="1:11" ht="12.75" customHeight="1">
      <c r="A13" s="466">
        <v>2013794</v>
      </c>
      <c r="B13" s="11" t="s">
        <v>10</v>
      </c>
      <c r="C13" s="12" t="s">
        <v>93</v>
      </c>
      <c r="D13" s="46" t="s">
        <v>23</v>
      </c>
      <c r="E13" s="11"/>
      <c r="F13" s="59">
        <v>0.33</v>
      </c>
      <c r="G13" s="59"/>
      <c r="H13" s="68"/>
      <c r="I13" s="461">
        <v>0.33</v>
      </c>
    </row>
    <row r="14" spans="1:11" ht="12.75" customHeight="1">
      <c r="A14" s="466">
        <v>2008181</v>
      </c>
      <c r="B14" s="11" t="s">
        <v>10</v>
      </c>
      <c r="C14" s="12" t="s">
        <v>181</v>
      </c>
      <c r="D14" s="46" t="s">
        <v>23</v>
      </c>
      <c r="E14" s="11"/>
      <c r="F14" s="59">
        <v>0.33</v>
      </c>
      <c r="G14" s="59"/>
      <c r="H14" s="88"/>
      <c r="I14" s="461">
        <v>0.33</v>
      </c>
    </row>
    <row r="15" spans="1:11" ht="12.75" customHeight="1">
      <c r="A15" s="466">
        <v>2008165</v>
      </c>
      <c r="B15" s="11" t="s">
        <v>11</v>
      </c>
      <c r="C15" s="12" t="s">
        <v>173</v>
      </c>
      <c r="D15" s="46" t="s">
        <v>23</v>
      </c>
      <c r="E15" s="11"/>
      <c r="F15" s="11">
        <v>15</v>
      </c>
      <c r="G15" s="11"/>
      <c r="H15" s="82">
        <v>55</v>
      </c>
      <c r="I15" s="460">
        <v>70</v>
      </c>
    </row>
    <row r="16" spans="1:11" ht="12.75" customHeight="1">
      <c r="A16" s="466">
        <v>2015132</v>
      </c>
      <c r="B16" s="11" t="s">
        <v>11</v>
      </c>
      <c r="C16" s="12" t="s">
        <v>180</v>
      </c>
      <c r="D16" s="46" t="s">
        <v>23</v>
      </c>
      <c r="E16" s="11"/>
      <c r="F16" s="11">
        <v>10</v>
      </c>
      <c r="G16" s="11"/>
      <c r="H16" s="82">
        <v>25</v>
      </c>
      <c r="I16" s="460">
        <v>35</v>
      </c>
    </row>
    <row r="17" spans="1:9" ht="12.75" customHeight="1">
      <c r="A17" s="467">
        <v>2013862</v>
      </c>
      <c r="B17" s="11" t="s">
        <v>11</v>
      </c>
      <c r="C17" s="12" t="s">
        <v>179</v>
      </c>
      <c r="D17" s="46" t="s">
        <v>23</v>
      </c>
      <c r="E17" s="11"/>
      <c r="F17" s="11">
        <v>10</v>
      </c>
      <c r="G17" s="11"/>
      <c r="H17" s="56"/>
      <c r="I17" s="460">
        <v>10</v>
      </c>
    </row>
    <row r="18" spans="1:9" ht="12.75" customHeight="1">
      <c r="A18" s="466">
        <v>2016872</v>
      </c>
      <c r="B18" s="11" t="s">
        <v>11</v>
      </c>
      <c r="C18" s="12" t="s">
        <v>259</v>
      </c>
      <c r="D18" s="46" t="s">
        <v>23</v>
      </c>
      <c r="E18" s="11"/>
      <c r="F18" s="59">
        <v>0.33</v>
      </c>
      <c r="G18" s="59"/>
      <c r="H18" s="82">
        <v>1</v>
      </c>
      <c r="I18" s="461">
        <v>1.33</v>
      </c>
    </row>
    <row r="19" spans="1:9" ht="12.75" customHeight="1">
      <c r="A19" s="466">
        <v>2009070</v>
      </c>
      <c r="B19" s="11" t="s">
        <v>11</v>
      </c>
      <c r="C19" s="12" t="s">
        <v>108</v>
      </c>
      <c r="D19" s="46" t="s">
        <v>23</v>
      </c>
      <c r="E19" s="11"/>
      <c r="F19" s="59"/>
      <c r="G19" s="59"/>
      <c r="H19" s="82">
        <v>1</v>
      </c>
      <c r="I19" s="460">
        <v>1</v>
      </c>
    </row>
    <row r="20" spans="1:9" ht="12.75" customHeight="1">
      <c r="A20" s="467">
        <v>2016393</v>
      </c>
      <c r="B20" s="11" t="s">
        <v>11</v>
      </c>
      <c r="C20" s="12" t="s">
        <v>174</v>
      </c>
      <c r="D20" s="46" t="s">
        <v>23</v>
      </c>
      <c r="E20" s="11"/>
      <c r="F20" s="59">
        <v>0.33</v>
      </c>
      <c r="G20" s="59"/>
      <c r="H20" s="88"/>
      <c r="I20" s="461">
        <v>0.33</v>
      </c>
    </row>
    <row r="21" spans="1:9" ht="12.75" customHeight="1">
      <c r="A21" s="466">
        <v>2013367</v>
      </c>
      <c r="B21" s="11" t="s">
        <v>11</v>
      </c>
      <c r="C21" s="12" t="s">
        <v>248</v>
      </c>
      <c r="D21" s="46" t="s">
        <v>23</v>
      </c>
      <c r="E21" s="11"/>
      <c r="F21" s="59">
        <v>0.33</v>
      </c>
      <c r="G21" s="59"/>
      <c r="H21" s="89"/>
      <c r="I21" s="461">
        <v>0.33</v>
      </c>
    </row>
    <row r="22" spans="1:9" ht="12.75" customHeight="1">
      <c r="A22" s="467">
        <v>2015158</v>
      </c>
      <c r="B22" s="15" t="s">
        <v>16</v>
      </c>
      <c r="C22" s="16" t="s">
        <v>172</v>
      </c>
      <c r="D22" s="48" t="s">
        <v>23</v>
      </c>
      <c r="E22" s="15"/>
      <c r="F22" s="15">
        <v>15</v>
      </c>
      <c r="G22" s="11"/>
      <c r="H22" s="82"/>
      <c r="I22" s="460">
        <v>15</v>
      </c>
    </row>
    <row r="23" spans="1:9" ht="12.75" customHeight="1">
      <c r="A23" s="467">
        <v>2013396</v>
      </c>
      <c r="B23" s="11" t="s">
        <v>16</v>
      </c>
      <c r="C23" s="12" t="s">
        <v>300</v>
      </c>
      <c r="D23" s="46" t="s">
        <v>23</v>
      </c>
      <c r="E23" s="11"/>
      <c r="F23" s="59">
        <v>10</v>
      </c>
      <c r="G23" s="59"/>
      <c r="H23" s="68"/>
      <c r="I23" s="460">
        <v>10</v>
      </c>
    </row>
    <row r="24" spans="1:9" ht="12.75" customHeight="1">
      <c r="A24" s="466">
        <v>2017305</v>
      </c>
      <c r="B24" s="11" t="s">
        <v>16</v>
      </c>
      <c r="C24" s="12" t="s">
        <v>299</v>
      </c>
      <c r="D24" s="46" t="s">
        <v>23</v>
      </c>
      <c r="E24" s="11"/>
      <c r="F24" s="59">
        <v>0.33</v>
      </c>
      <c r="G24" s="59"/>
      <c r="H24" s="88"/>
      <c r="I24" s="461">
        <v>0.33</v>
      </c>
    </row>
    <row r="25" spans="1:9" ht="12.75" customHeight="1">
      <c r="A25" s="467">
        <v>2017321</v>
      </c>
      <c r="B25" s="11" t="s">
        <v>16</v>
      </c>
      <c r="C25" s="12" t="s">
        <v>297</v>
      </c>
      <c r="D25" s="46" t="s">
        <v>23</v>
      </c>
      <c r="E25" s="11"/>
      <c r="F25" s="59">
        <v>0.33</v>
      </c>
      <c r="G25" s="59"/>
      <c r="H25" s="88"/>
      <c r="I25" s="461">
        <v>0.33</v>
      </c>
    </row>
    <row r="26" spans="1:9" ht="12.75" customHeight="1">
      <c r="A26" s="467">
        <v>2017318</v>
      </c>
      <c r="B26" s="11" t="s">
        <v>16</v>
      </c>
      <c r="C26" s="12" t="s">
        <v>298</v>
      </c>
      <c r="D26" s="46" t="s">
        <v>23</v>
      </c>
      <c r="E26" s="11"/>
      <c r="F26" s="59">
        <v>0.33</v>
      </c>
      <c r="G26" s="59"/>
      <c r="H26" s="68"/>
      <c r="I26" s="461">
        <v>0.33</v>
      </c>
    </row>
    <row r="27" spans="1:9" ht="12.75" customHeight="1">
      <c r="A27" s="466">
        <v>2016717</v>
      </c>
      <c r="B27" s="11" t="s">
        <v>16</v>
      </c>
      <c r="C27" s="12" t="s">
        <v>230</v>
      </c>
      <c r="D27" s="46" t="s">
        <v>23</v>
      </c>
      <c r="E27" s="11"/>
      <c r="F27" s="59">
        <v>0.33</v>
      </c>
      <c r="G27" s="59"/>
      <c r="H27" s="88"/>
      <c r="I27" s="461">
        <v>0.33</v>
      </c>
    </row>
    <row r="28" spans="1:9" ht="12.75" customHeight="1">
      <c r="A28" s="466">
        <v>2000888</v>
      </c>
      <c r="B28" s="11" t="s">
        <v>47</v>
      </c>
      <c r="C28" s="12" t="s">
        <v>50</v>
      </c>
      <c r="D28" s="46" t="s">
        <v>23</v>
      </c>
      <c r="E28" s="11"/>
      <c r="F28" s="11"/>
      <c r="G28" s="11"/>
      <c r="H28" s="82">
        <v>55</v>
      </c>
      <c r="I28" s="460">
        <v>55</v>
      </c>
    </row>
    <row r="29" spans="1:9" ht="12.75" customHeight="1">
      <c r="A29" s="466">
        <v>2003047</v>
      </c>
      <c r="B29" s="11" t="s">
        <v>21</v>
      </c>
      <c r="C29" s="12" t="s">
        <v>229</v>
      </c>
      <c r="D29" s="46" t="s">
        <v>23</v>
      </c>
      <c r="E29" s="11"/>
      <c r="F29" s="11">
        <v>17.5</v>
      </c>
      <c r="G29" s="11"/>
      <c r="H29" s="56">
        <v>50</v>
      </c>
      <c r="I29" s="461">
        <v>67.5</v>
      </c>
    </row>
    <row r="30" spans="1:9" ht="12.75" customHeight="1">
      <c r="A30" s="466">
        <v>2010344</v>
      </c>
      <c r="B30" s="11" t="s">
        <v>21</v>
      </c>
      <c r="C30" s="12" t="s">
        <v>182</v>
      </c>
      <c r="D30" s="46" t="s">
        <v>23</v>
      </c>
      <c r="E30" s="11"/>
      <c r="F30" s="11">
        <v>20</v>
      </c>
      <c r="G30" s="11"/>
      <c r="H30" s="82"/>
      <c r="I30" s="460">
        <v>20</v>
      </c>
    </row>
    <row r="31" spans="1:9" ht="12.75" customHeight="1">
      <c r="A31" s="466">
        <v>2013998</v>
      </c>
      <c r="B31" s="11" t="s">
        <v>22</v>
      </c>
      <c r="C31" s="12" t="s">
        <v>109</v>
      </c>
      <c r="D31" s="46" t="s">
        <v>23</v>
      </c>
      <c r="E31" s="11"/>
      <c r="F31" s="11">
        <v>20</v>
      </c>
      <c r="G31" s="11"/>
      <c r="H31" s="82"/>
      <c r="I31" s="460">
        <v>20</v>
      </c>
    </row>
    <row r="32" spans="1:9" ht="12.75" customHeight="1">
      <c r="A32" s="466">
        <v>2016856</v>
      </c>
      <c r="B32" s="11" t="s">
        <v>22</v>
      </c>
      <c r="C32" s="12" t="s">
        <v>247</v>
      </c>
      <c r="D32" s="46" t="s">
        <v>23</v>
      </c>
      <c r="E32" s="11"/>
      <c r="F32" s="11">
        <v>17.5</v>
      </c>
      <c r="G32" s="11"/>
      <c r="H32" s="82"/>
      <c r="I32" s="461">
        <v>17.5</v>
      </c>
    </row>
    <row r="33" spans="1:9" ht="12.75" customHeight="1">
      <c r="A33" s="466">
        <v>2002297</v>
      </c>
      <c r="B33" s="11" t="s">
        <v>10</v>
      </c>
      <c r="C33" s="12" t="s">
        <v>79</v>
      </c>
      <c r="D33" s="46" t="s">
        <v>34</v>
      </c>
      <c r="E33" s="11"/>
      <c r="F33" s="59"/>
      <c r="G33" s="59"/>
      <c r="H33" s="82">
        <v>50</v>
      </c>
      <c r="I33" s="460">
        <v>50</v>
      </c>
    </row>
    <row r="34" spans="1:9" ht="12.75" customHeight="1">
      <c r="A34" s="466">
        <v>2017350</v>
      </c>
      <c r="B34" s="11" t="s">
        <v>10</v>
      </c>
      <c r="C34" s="12" t="s">
        <v>316</v>
      </c>
      <c r="D34" s="46" t="s">
        <v>37</v>
      </c>
      <c r="E34" s="11"/>
      <c r="F34" s="59"/>
      <c r="G34" s="59"/>
      <c r="H34" s="82">
        <v>25</v>
      </c>
      <c r="I34" s="460">
        <v>25</v>
      </c>
    </row>
    <row r="35" spans="1:9" ht="12.75" customHeight="1">
      <c r="A35" s="466">
        <v>2003966</v>
      </c>
      <c r="B35" s="11" t="s">
        <v>10</v>
      </c>
      <c r="C35" s="12" t="s">
        <v>80</v>
      </c>
      <c r="D35" s="46" t="s">
        <v>14</v>
      </c>
      <c r="E35" s="11"/>
      <c r="F35" s="59"/>
      <c r="G35" s="11">
        <v>35</v>
      </c>
      <c r="H35" s="56">
        <v>45</v>
      </c>
      <c r="I35" s="460">
        <v>80</v>
      </c>
    </row>
    <row r="36" spans="1:9" ht="12.75" customHeight="1">
      <c r="A36" s="467">
        <v>2009067</v>
      </c>
      <c r="B36" s="11" t="s">
        <v>10</v>
      </c>
      <c r="C36" s="12" t="s">
        <v>213</v>
      </c>
      <c r="D36" s="46" t="s">
        <v>14</v>
      </c>
      <c r="E36" s="11"/>
      <c r="F36" s="11">
        <v>11.67</v>
      </c>
      <c r="G36" s="11">
        <v>25</v>
      </c>
      <c r="H36" s="82">
        <v>30</v>
      </c>
      <c r="I36" s="461">
        <v>66.67</v>
      </c>
    </row>
    <row r="37" spans="1:9" ht="12.75" customHeight="1">
      <c r="A37" s="466">
        <v>2009902</v>
      </c>
      <c r="B37" s="11" t="s">
        <v>10</v>
      </c>
      <c r="C37" s="12" t="s">
        <v>131</v>
      </c>
      <c r="D37" s="46" t="s">
        <v>14</v>
      </c>
      <c r="E37" s="11"/>
      <c r="F37" s="59"/>
      <c r="G37" s="11">
        <v>20</v>
      </c>
      <c r="H37" s="88"/>
      <c r="I37" s="460">
        <v>20</v>
      </c>
    </row>
    <row r="38" spans="1:9" ht="12.75" customHeight="1">
      <c r="A38" s="466">
        <v>2009850</v>
      </c>
      <c r="B38" s="11" t="s">
        <v>11</v>
      </c>
      <c r="C38" s="12" t="s">
        <v>115</v>
      </c>
      <c r="D38" s="46" t="s">
        <v>14</v>
      </c>
      <c r="E38" s="11">
        <v>15</v>
      </c>
      <c r="F38" s="11">
        <v>11.67</v>
      </c>
      <c r="G38" s="11"/>
      <c r="H38" s="56"/>
      <c r="I38" s="461">
        <v>26.67</v>
      </c>
    </row>
    <row r="39" spans="1:9" ht="12.75" customHeight="1">
      <c r="A39" s="466">
        <v>2014175</v>
      </c>
      <c r="B39" s="11" t="s">
        <v>11</v>
      </c>
      <c r="C39" s="12" t="s">
        <v>112</v>
      </c>
      <c r="D39" s="46" t="s">
        <v>14</v>
      </c>
      <c r="E39" s="11">
        <v>25</v>
      </c>
      <c r="F39" s="11"/>
      <c r="G39" s="11"/>
      <c r="H39" s="82"/>
      <c r="I39" s="460">
        <v>25</v>
      </c>
    </row>
    <row r="40" spans="1:9" ht="12.75" customHeight="1">
      <c r="A40" s="466">
        <v>2014845</v>
      </c>
      <c r="B40" s="11" t="s">
        <v>11</v>
      </c>
      <c r="C40" s="12" t="s">
        <v>116</v>
      </c>
      <c r="D40" s="46" t="s">
        <v>14</v>
      </c>
      <c r="E40" s="11"/>
      <c r="F40" s="59">
        <v>1.67</v>
      </c>
      <c r="G40" s="59"/>
      <c r="H40" s="88"/>
      <c r="I40" s="461">
        <v>1.67</v>
      </c>
    </row>
    <row r="41" spans="1:9" ht="12.75" customHeight="1">
      <c r="A41" s="466">
        <v>2010991</v>
      </c>
      <c r="B41" s="11" t="s">
        <v>16</v>
      </c>
      <c r="C41" s="12" t="s">
        <v>256</v>
      </c>
      <c r="D41" s="46" t="s">
        <v>14</v>
      </c>
      <c r="E41" s="11"/>
      <c r="F41" s="11">
        <v>11.67</v>
      </c>
      <c r="G41" s="11"/>
      <c r="H41" s="82"/>
      <c r="I41" s="461">
        <v>11.67</v>
      </c>
    </row>
    <row r="42" spans="1:9" ht="12.75" customHeight="1">
      <c r="A42" s="466">
        <v>2015420</v>
      </c>
      <c r="B42" s="11" t="s">
        <v>16</v>
      </c>
      <c r="C42" s="12" t="s">
        <v>307</v>
      </c>
      <c r="D42" s="46" t="s">
        <v>14</v>
      </c>
      <c r="E42" s="11"/>
      <c r="F42" s="59">
        <v>1.67</v>
      </c>
      <c r="G42" s="59"/>
      <c r="H42" s="68"/>
      <c r="I42" s="461">
        <v>1.67</v>
      </c>
    </row>
    <row r="43" spans="1:9" ht="12.75" customHeight="1">
      <c r="A43" s="467">
        <v>2013383</v>
      </c>
      <c r="B43" s="11" t="s">
        <v>16</v>
      </c>
      <c r="C43" s="12" t="s">
        <v>308</v>
      </c>
      <c r="D43" s="46" t="s">
        <v>14</v>
      </c>
      <c r="E43" s="11"/>
      <c r="F43" s="59">
        <v>1.67</v>
      </c>
      <c r="G43" s="59"/>
      <c r="H43" s="88"/>
      <c r="I43" s="461">
        <v>1.67</v>
      </c>
    </row>
    <row r="44" spans="1:9" ht="12.75" customHeight="1">
      <c r="A44" s="466">
        <v>2010140</v>
      </c>
      <c r="B44" s="11" t="s">
        <v>22</v>
      </c>
      <c r="C44" s="12" t="s">
        <v>111</v>
      </c>
      <c r="D44" s="46" t="s">
        <v>14</v>
      </c>
      <c r="E44" s="11"/>
      <c r="F44" s="11">
        <v>22.5</v>
      </c>
      <c r="G44" s="11"/>
      <c r="H44" s="82">
        <v>50</v>
      </c>
      <c r="I44" s="461">
        <v>72.5</v>
      </c>
    </row>
    <row r="45" spans="1:9" ht="12.75" customHeight="1">
      <c r="A45" s="466">
        <v>2015433</v>
      </c>
      <c r="B45" s="11" t="s">
        <v>24</v>
      </c>
      <c r="C45" s="12" t="s">
        <v>304</v>
      </c>
      <c r="D45" s="46" t="s">
        <v>14</v>
      </c>
      <c r="E45" s="11"/>
      <c r="F45" s="11">
        <v>22.5</v>
      </c>
      <c r="G45" s="11"/>
      <c r="H45" s="82"/>
      <c r="I45" s="461">
        <v>22.5</v>
      </c>
    </row>
    <row r="46" spans="1:9" ht="12.75" customHeight="1">
      <c r="A46" s="466">
        <v>2009999</v>
      </c>
      <c r="B46" s="11" t="s">
        <v>10</v>
      </c>
      <c r="C46" s="12" t="s">
        <v>144</v>
      </c>
      <c r="D46" s="46" t="s">
        <v>39</v>
      </c>
      <c r="E46" s="11"/>
      <c r="F46" s="59">
        <v>0.33</v>
      </c>
      <c r="G46" s="59"/>
      <c r="H46" s="88"/>
      <c r="I46" s="461">
        <v>0.33</v>
      </c>
    </row>
    <row r="47" spans="1:9" ht="12.75" customHeight="1">
      <c r="A47" s="466">
        <v>2012070</v>
      </c>
      <c r="B47" s="11" t="s">
        <v>11</v>
      </c>
      <c r="C47" s="12" t="s">
        <v>145</v>
      </c>
      <c r="D47" s="46" t="s">
        <v>39</v>
      </c>
      <c r="E47" s="11"/>
      <c r="F47" s="59">
        <v>0.33</v>
      </c>
      <c r="G47" s="59"/>
      <c r="H47" s="68"/>
      <c r="I47" s="461">
        <v>0.33</v>
      </c>
    </row>
    <row r="48" spans="1:9" ht="12.75" customHeight="1">
      <c r="A48" s="467">
        <v>2015200</v>
      </c>
      <c r="B48" s="11" t="s">
        <v>24</v>
      </c>
      <c r="C48" s="12" t="s">
        <v>268</v>
      </c>
      <c r="D48" s="46" t="s">
        <v>39</v>
      </c>
      <c r="E48" s="11"/>
      <c r="F48" s="59">
        <v>0.33</v>
      </c>
      <c r="G48" s="59"/>
      <c r="H48" s="88"/>
      <c r="I48" s="461">
        <v>0.33</v>
      </c>
    </row>
    <row r="49" spans="1:9" ht="12.75" customHeight="1">
      <c r="A49" s="466">
        <v>2007535</v>
      </c>
      <c r="B49" s="11" t="s">
        <v>10</v>
      </c>
      <c r="C49" s="12" t="s">
        <v>85</v>
      </c>
      <c r="D49" s="46" t="s">
        <v>33</v>
      </c>
      <c r="E49" s="11"/>
      <c r="F49" s="59"/>
      <c r="G49" s="59"/>
      <c r="H49" s="82">
        <v>15</v>
      </c>
      <c r="I49" s="460">
        <v>15</v>
      </c>
    </row>
    <row r="50" spans="1:9" ht="12.75" customHeight="1">
      <c r="A50" s="467">
        <v>2009698</v>
      </c>
      <c r="B50" s="11" t="s">
        <v>11</v>
      </c>
      <c r="C50" s="12" t="s">
        <v>119</v>
      </c>
      <c r="D50" s="46" t="s">
        <v>33</v>
      </c>
      <c r="E50" s="11"/>
      <c r="F50" s="59">
        <v>8.33</v>
      </c>
      <c r="G50" s="59"/>
      <c r="H50" s="82">
        <v>45</v>
      </c>
      <c r="I50" s="461">
        <v>53.33</v>
      </c>
    </row>
    <row r="51" spans="1:9" ht="12.75" customHeight="1">
      <c r="A51" s="467">
        <v>2007962</v>
      </c>
      <c r="B51" s="11" t="s">
        <v>11</v>
      </c>
      <c r="C51" s="12" t="s">
        <v>120</v>
      </c>
      <c r="D51" s="46" t="s">
        <v>33</v>
      </c>
      <c r="E51" s="11"/>
      <c r="F51" s="59">
        <v>8.33</v>
      </c>
      <c r="G51" s="59"/>
      <c r="H51" s="82">
        <v>1</v>
      </c>
      <c r="I51" s="461">
        <v>9.33</v>
      </c>
    </row>
    <row r="52" spans="1:9" ht="12.75" customHeight="1">
      <c r="A52" s="466">
        <v>2014447</v>
      </c>
      <c r="B52" s="11" t="s">
        <v>16</v>
      </c>
      <c r="C52" s="12" t="s">
        <v>117</v>
      </c>
      <c r="D52" s="46" t="s">
        <v>33</v>
      </c>
      <c r="E52" s="11"/>
      <c r="F52" s="59">
        <v>8.33</v>
      </c>
      <c r="G52" s="59"/>
      <c r="H52" s="68"/>
      <c r="I52" s="461">
        <v>8.33</v>
      </c>
    </row>
    <row r="53" spans="1:9" ht="12.75" customHeight="1">
      <c r="A53" s="466">
        <v>2014942</v>
      </c>
      <c r="B53" s="11" t="s">
        <v>11</v>
      </c>
      <c r="C53" s="12" t="s">
        <v>260</v>
      </c>
      <c r="D53" s="46" t="s">
        <v>35</v>
      </c>
      <c r="E53" s="11"/>
      <c r="F53" s="59">
        <v>1</v>
      </c>
      <c r="G53" s="59"/>
      <c r="H53" s="82">
        <v>20</v>
      </c>
      <c r="I53" s="460">
        <v>21</v>
      </c>
    </row>
    <row r="54" spans="1:9" ht="12.75" customHeight="1">
      <c r="A54" s="466">
        <v>2014654</v>
      </c>
      <c r="B54" s="11" t="s">
        <v>11</v>
      </c>
      <c r="C54" s="12" t="s">
        <v>214</v>
      </c>
      <c r="D54" s="46" t="s">
        <v>35</v>
      </c>
      <c r="E54" s="11"/>
      <c r="F54" s="59">
        <v>1</v>
      </c>
      <c r="G54" s="59"/>
      <c r="H54" s="68"/>
      <c r="I54" s="460">
        <v>1</v>
      </c>
    </row>
    <row r="55" spans="1:9" ht="12.75" customHeight="1">
      <c r="A55" s="467">
        <v>2016241</v>
      </c>
      <c r="B55" s="11" t="s">
        <v>16</v>
      </c>
      <c r="C55" s="12" t="s">
        <v>106</v>
      </c>
      <c r="D55" s="46" t="s">
        <v>35</v>
      </c>
      <c r="E55" s="11"/>
      <c r="F55" s="59">
        <v>1</v>
      </c>
      <c r="G55" s="59"/>
      <c r="H55" s="88"/>
      <c r="I55" s="460">
        <v>1</v>
      </c>
    </row>
    <row r="56" spans="1:9" ht="12.75" customHeight="1">
      <c r="A56" s="466">
        <v>2013309</v>
      </c>
      <c r="B56" s="11" t="s">
        <v>11</v>
      </c>
      <c r="C56" s="12" t="s">
        <v>146</v>
      </c>
      <c r="D56" s="46" t="s">
        <v>38</v>
      </c>
      <c r="E56" s="11"/>
      <c r="F56" s="59"/>
      <c r="G56" s="59"/>
      <c r="H56" s="82">
        <v>5</v>
      </c>
      <c r="I56" s="460">
        <v>5</v>
      </c>
    </row>
    <row r="57" spans="1:9" ht="12.75" customHeight="1">
      <c r="A57" s="466">
        <v>2008204</v>
      </c>
      <c r="B57" s="11" t="s">
        <v>10</v>
      </c>
      <c r="C57" s="12" t="s">
        <v>254</v>
      </c>
      <c r="D57" s="46" t="s">
        <v>40</v>
      </c>
      <c r="E57" s="11"/>
      <c r="F57" s="59">
        <v>0.33</v>
      </c>
      <c r="G57" s="11">
        <v>30</v>
      </c>
      <c r="H57" s="82">
        <v>35</v>
      </c>
      <c r="I57" s="461">
        <v>65.33</v>
      </c>
    </row>
    <row r="58" spans="1:9" ht="12.75" customHeight="1">
      <c r="A58" s="466">
        <v>2014874</v>
      </c>
      <c r="B58" s="11" t="s">
        <v>11</v>
      </c>
      <c r="C58" s="12" t="s">
        <v>303</v>
      </c>
      <c r="D58" s="46" t="s">
        <v>40</v>
      </c>
      <c r="E58" s="11"/>
      <c r="F58" s="59">
        <v>0.33</v>
      </c>
      <c r="G58" s="59"/>
      <c r="H58" s="68"/>
      <c r="I58" s="461">
        <v>0.33</v>
      </c>
    </row>
    <row r="59" spans="1:9" ht="12.75" customHeight="1">
      <c r="A59" s="467">
        <v>2017282</v>
      </c>
      <c r="B59" s="11" t="s">
        <v>16</v>
      </c>
      <c r="C59" s="12" t="s">
        <v>305</v>
      </c>
      <c r="D59" s="46" t="s">
        <v>40</v>
      </c>
      <c r="E59" s="11"/>
      <c r="F59" s="59">
        <v>0.33</v>
      </c>
      <c r="G59" s="59"/>
      <c r="H59" s="88"/>
      <c r="I59" s="461">
        <v>0.33</v>
      </c>
    </row>
    <row r="60" spans="1:9" ht="12.75" customHeight="1">
      <c r="A60" s="466">
        <v>2016306</v>
      </c>
      <c r="B60" s="11" t="s">
        <v>25</v>
      </c>
      <c r="C60" s="12" t="s">
        <v>302</v>
      </c>
      <c r="D60" s="46" t="s">
        <v>40</v>
      </c>
      <c r="E60" s="11"/>
      <c r="F60" s="11">
        <v>15</v>
      </c>
      <c r="G60" s="11"/>
      <c r="H60" s="82"/>
      <c r="I60" s="460">
        <v>15</v>
      </c>
    </row>
    <row r="61" spans="1:9" ht="12.75" customHeight="1">
      <c r="A61" s="466">
        <v>2017295</v>
      </c>
      <c r="B61" s="11" t="s">
        <v>25</v>
      </c>
      <c r="C61" s="12" t="s">
        <v>301</v>
      </c>
      <c r="D61" s="46" t="s">
        <v>40</v>
      </c>
      <c r="E61" s="11"/>
      <c r="F61" s="11">
        <v>15</v>
      </c>
      <c r="G61" s="11"/>
      <c r="H61" s="56"/>
      <c r="I61" s="460">
        <v>15</v>
      </c>
    </row>
    <row r="62" spans="1:9" ht="12.75" customHeight="1">
      <c r="A62" s="466">
        <v>2012203</v>
      </c>
      <c r="B62" s="11" t="s">
        <v>11</v>
      </c>
      <c r="C62" s="12" t="s">
        <v>126</v>
      </c>
      <c r="D62" s="46" t="s">
        <v>32</v>
      </c>
      <c r="E62" s="11"/>
      <c r="F62" s="11">
        <v>13.33</v>
      </c>
      <c r="G62" s="11"/>
      <c r="H62" s="82">
        <v>50</v>
      </c>
      <c r="I62" s="461">
        <v>63.33</v>
      </c>
    </row>
    <row r="63" spans="1:9" ht="12.75" customHeight="1">
      <c r="A63" s="466">
        <v>2014463</v>
      </c>
      <c r="B63" s="11" t="s">
        <v>11</v>
      </c>
      <c r="C63" s="12" t="s">
        <v>127</v>
      </c>
      <c r="D63" s="46" t="s">
        <v>32</v>
      </c>
      <c r="E63" s="11"/>
      <c r="F63" s="59">
        <v>5</v>
      </c>
      <c r="G63" s="59"/>
      <c r="H63" s="56">
        <v>40</v>
      </c>
      <c r="I63" s="460">
        <v>45</v>
      </c>
    </row>
    <row r="64" spans="1:9" ht="12.75" customHeight="1">
      <c r="A64" s="466">
        <v>2004499</v>
      </c>
      <c r="B64" s="11" t="s">
        <v>11</v>
      </c>
      <c r="C64" s="12" t="s">
        <v>123</v>
      </c>
      <c r="D64" s="46" t="s">
        <v>32</v>
      </c>
      <c r="E64" s="11"/>
      <c r="F64" s="11">
        <v>13.33</v>
      </c>
      <c r="G64" s="11"/>
      <c r="H64" s="82">
        <v>30</v>
      </c>
      <c r="I64" s="461">
        <v>43.33</v>
      </c>
    </row>
    <row r="65" spans="1:9" ht="12.75" customHeight="1">
      <c r="A65" s="467">
        <v>2014832</v>
      </c>
      <c r="B65" s="11" t="s">
        <v>11</v>
      </c>
      <c r="C65" s="12" t="s">
        <v>122</v>
      </c>
      <c r="D65" s="46" t="s">
        <v>32</v>
      </c>
      <c r="E65" s="11"/>
      <c r="F65" s="59">
        <v>5</v>
      </c>
      <c r="G65" s="59"/>
      <c r="H65" s="32">
        <v>35</v>
      </c>
      <c r="I65" s="460">
        <v>40</v>
      </c>
    </row>
    <row r="66" spans="1:9" ht="12.75" customHeight="1">
      <c r="A66" s="466">
        <v>2014560</v>
      </c>
      <c r="B66" s="11" t="s">
        <v>11</v>
      </c>
      <c r="C66" s="12" t="s">
        <v>125</v>
      </c>
      <c r="D66" s="46" t="s">
        <v>32</v>
      </c>
      <c r="E66" s="11"/>
      <c r="F66" s="59">
        <v>3.33</v>
      </c>
      <c r="G66" s="59"/>
      <c r="H66" s="56">
        <v>10</v>
      </c>
      <c r="I66" s="461">
        <v>13.33</v>
      </c>
    </row>
    <row r="67" spans="1:9" ht="12.75" customHeight="1">
      <c r="A67" s="466">
        <v>2016238</v>
      </c>
      <c r="B67" s="11" t="s">
        <v>11</v>
      </c>
      <c r="C67" s="12" t="s">
        <v>236</v>
      </c>
      <c r="D67" s="46" t="s">
        <v>32</v>
      </c>
      <c r="E67" s="11"/>
      <c r="F67" s="59">
        <v>3.33</v>
      </c>
      <c r="G67" s="59"/>
      <c r="H67" s="32">
        <v>1</v>
      </c>
      <c r="I67" s="461">
        <v>4.33</v>
      </c>
    </row>
    <row r="68" spans="1:9" ht="12.75" customHeight="1">
      <c r="A68" s="467">
        <v>2016225</v>
      </c>
      <c r="B68" s="11" t="s">
        <v>16</v>
      </c>
      <c r="C68" s="12" t="s">
        <v>237</v>
      </c>
      <c r="D68" s="46" t="s">
        <v>32</v>
      </c>
      <c r="E68" s="11"/>
      <c r="F68" s="11">
        <v>13.33</v>
      </c>
      <c r="G68" s="11"/>
      <c r="H68" s="32"/>
      <c r="I68" s="461">
        <v>13.33</v>
      </c>
    </row>
    <row r="69" spans="1:9" ht="12.75" customHeight="1">
      <c r="A69" s="466">
        <v>2017279</v>
      </c>
      <c r="B69" s="11" t="s">
        <v>16</v>
      </c>
      <c r="C69" s="12" t="s">
        <v>306</v>
      </c>
      <c r="D69" s="46" t="s">
        <v>32</v>
      </c>
      <c r="E69" s="11"/>
      <c r="F69" s="59">
        <v>5</v>
      </c>
      <c r="G69" s="60"/>
      <c r="H69" s="59"/>
      <c r="I69" s="463">
        <v>5</v>
      </c>
    </row>
    <row r="70" spans="1:9" ht="12.75" customHeight="1">
      <c r="A70" s="467">
        <v>2017266</v>
      </c>
      <c r="B70" s="11" t="s">
        <v>16</v>
      </c>
      <c r="C70" s="12" t="s">
        <v>309</v>
      </c>
      <c r="D70" s="46" t="s">
        <v>32</v>
      </c>
      <c r="E70" s="11"/>
      <c r="F70" s="59">
        <v>3.33</v>
      </c>
      <c r="G70" s="60"/>
      <c r="H70" s="59"/>
      <c r="I70" s="461">
        <v>3.33</v>
      </c>
    </row>
    <row r="71" spans="1:9" ht="12.75" customHeight="1">
      <c r="A71" s="468">
        <v>2011631</v>
      </c>
      <c r="B71" s="15" t="s">
        <v>21</v>
      </c>
      <c r="C71" s="16" t="s">
        <v>124</v>
      </c>
      <c r="D71" s="34" t="s">
        <v>32</v>
      </c>
      <c r="E71" s="464"/>
      <c r="F71" s="15">
        <v>12.5</v>
      </c>
      <c r="G71" s="15">
        <v>40</v>
      </c>
      <c r="H71" s="48">
        <v>45</v>
      </c>
      <c r="I71" s="461">
        <v>97.5</v>
      </c>
    </row>
    <row r="72" spans="1:9" ht="12.75" customHeight="1">
      <c r="A72" s="466">
        <v>2014586</v>
      </c>
      <c r="B72" s="11" t="s">
        <v>22</v>
      </c>
      <c r="C72" s="12" t="s">
        <v>242</v>
      </c>
      <c r="D72" s="31" t="s">
        <v>32</v>
      </c>
      <c r="E72" s="35"/>
      <c r="F72" s="11">
        <v>12.5</v>
      </c>
      <c r="G72" s="11"/>
      <c r="H72" s="46">
        <v>45</v>
      </c>
      <c r="I72" s="462">
        <v>57.5</v>
      </c>
    </row>
    <row r="73" spans="1:9" ht="12.75" customHeight="1">
      <c r="A73" s="466">
        <v>2007629</v>
      </c>
      <c r="B73" s="11" t="s">
        <v>21</v>
      </c>
      <c r="C73" s="12" t="s">
        <v>233</v>
      </c>
      <c r="D73" s="31" t="s">
        <v>43</v>
      </c>
      <c r="E73" s="35"/>
      <c r="F73" s="11"/>
      <c r="G73" s="11">
        <v>45</v>
      </c>
      <c r="H73" s="46">
        <v>55</v>
      </c>
      <c r="I73" s="463">
        <v>100</v>
      </c>
    </row>
    <row r="74" spans="1:9" ht="12.75" customHeight="1">
      <c r="A74" s="466">
        <v>2000600</v>
      </c>
      <c r="B74" s="11" t="s">
        <v>9</v>
      </c>
      <c r="C74" s="12" t="s">
        <v>227</v>
      </c>
      <c r="D74" s="31" t="s">
        <v>36</v>
      </c>
      <c r="E74" s="35"/>
      <c r="F74" s="59"/>
      <c r="G74" s="11"/>
      <c r="H74" s="46">
        <v>10</v>
      </c>
      <c r="I74" s="463">
        <v>10</v>
      </c>
    </row>
    <row r="75" spans="1:9" ht="12.75" customHeight="1">
      <c r="A75" s="466">
        <v>2001751</v>
      </c>
      <c r="B75" s="11" t="s">
        <v>9</v>
      </c>
      <c r="C75" s="12" t="s">
        <v>68</v>
      </c>
      <c r="D75" s="31" t="s">
        <v>28</v>
      </c>
      <c r="E75" s="35"/>
      <c r="F75" s="59"/>
      <c r="G75" s="11"/>
      <c r="H75" s="46">
        <v>20</v>
      </c>
      <c r="I75" s="463">
        <v>20</v>
      </c>
    </row>
    <row r="76" spans="1:9" ht="12.75" customHeight="1">
      <c r="A76" s="466">
        <v>2001887</v>
      </c>
      <c r="B76" s="11" t="s">
        <v>47</v>
      </c>
      <c r="C76" s="12" t="s">
        <v>61</v>
      </c>
      <c r="D76" s="31" t="s">
        <v>15</v>
      </c>
      <c r="E76" s="35"/>
      <c r="F76" s="11"/>
      <c r="G76" s="11">
        <v>20</v>
      </c>
      <c r="H76" s="46">
        <v>50</v>
      </c>
      <c r="I76" s="463">
        <v>70</v>
      </c>
    </row>
    <row r="77" spans="1:9" ht="12.75" customHeight="1">
      <c r="A77" s="466">
        <v>2002695</v>
      </c>
      <c r="B77" s="11" t="s">
        <v>10</v>
      </c>
      <c r="C77" s="12" t="s">
        <v>89</v>
      </c>
      <c r="D77" s="31" t="s">
        <v>41</v>
      </c>
      <c r="E77" s="35">
        <v>40</v>
      </c>
      <c r="F77" s="59"/>
      <c r="G77" s="59"/>
      <c r="H77" s="84"/>
      <c r="I77" s="463">
        <v>40</v>
      </c>
    </row>
    <row r="78" spans="1:9" ht="12.75" customHeight="1">
      <c r="A78" s="466">
        <v>2010454</v>
      </c>
      <c r="B78" s="11" t="s">
        <v>11</v>
      </c>
      <c r="C78" s="12" t="s">
        <v>156</v>
      </c>
      <c r="D78" s="31" t="s">
        <v>41</v>
      </c>
      <c r="E78" s="35">
        <v>35</v>
      </c>
      <c r="F78" s="59"/>
      <c r="G78" s="59"/>
      <c r="H78" s="84"/>
      <c r="I78" s="463">
        <v>35</v>
      </c>
    </row>
    <row r="79" spans="1:9" ht="12.75" customHeight="1">
      <c r="A79" s="466">
        <v>2008657</v>
      </c>
      <c r="B79" s="11" t="s">
        <v>11</v>
      </c>
      <c r="C79" s="12" t="s">
        <v>162</v>
      </c>
      <c r="D79" s="31" t="s">
        <v>41</v>
      </c>
      <c r="E79" s="35">
        <v>20</v>
      </c>
      <c r="F79" s="11"/>
      <c r="G79" s="11"/>
      <c r="H79" s="46"/>
      <c r="I79" s="463">
        <v>20</v>
      </c>
    </row>
    <row r="80" spans="1:9" ht="12.75" customHeight="1">
      <c r="A80" s="466">
        <v>2012119</v>
      </c>
      <c r="B80" s="11" t="s">
        <v>11</v>
      </c>
      <c r="C80" s="12" t="s">
        <v>221</v>
      </c>
      <c r="D80" s="31" t="s">
        <v>30</v>
      </c>
      <c r="E80" s="35"/>
      <c r="F80" s="59">
        <v>6.67</v>
      </c>
      <c r="G80" s="59"/>
      <c r="H80" s="46">
        <v>15</v>
      </c>
      <c r="I80" s="462">
        <v>21.67</v>
      </c>
    </row>
    <row r="81" spans="1:9" ht="12.75" customHeight="1">
      <c r="A81" s="467">
        <v>2013901</v>
      </c>
      <c r="B81" s="11" t="s">
        <v>11</v>
      </c>
      <c r="C81" s="12" t="s">
        <v>207</v>
      </c>
      <c r="D81" s="31" t="s">
        <v>30</v>
      </c>
      <c r="E81" s="35"/>
      <c r="F81" s="59">
        <v>0.33</v>
      </c>
      <c r="G81" s="59"/>
      <c r="H81" s="46">
        <v>1</v>
      </c>
      <c r="I81" s="462">
        <v>1.33</v>
      </c>
    </row>
    <row r="82" spans="1:9" ht="12.75" customHeight="1">
      <c r="A82" s="466">
        <v>2007865</v>
      </c>
      <c r="B82" s="11" t="s">
        <v>11</v>
      </c>
      <c r="C82" s="12" t="s">
        <v>220</v>
      </c>
      <c r="D82" s="31" t="s">
        <v>30</v>
      </c>
      <c r="E82" s="35"/>
      <c r="F82" s="59">
        <v>0.33</v>
      </c>
      <c r="G82" s="59"/>
      <c r="H82" s="46">
        <v>1</v>
      </c>
      <c r="I82" s="462">
        <v>1.33</v>
      </c>
    </row>
    <row r="83" spans="1:9" ht="12.75" customHeight="1">
      <c r="A83" s="466">
        <v>2007412</v>
      </c>
      <c r="B83" s="11" t="s">
        <v>16</v>
      </c>
      <c r="C83" s="12" t="s">
        <v>219</v>
      </c>
      <c r="D83" s="31" t="s">
        <v>30</v>
      </c>
      <c r="E83" s="35"/>
      <c r="F83" s="59">
        <v>6.67</v>
      </c>
      <c r="G83" s="59"/>
      <c r="H83" s="84"/>
      <c r="I83" s="462">
        <v>6.67</v>
      </c>
    </row>
    <row r="84" spans="1:9" ht="12.75" customHeight="1">
      <c r="A84" s="467">
        <v>2009261</v>
      </c>
      <c r="B84" s="11" t="s">
        <v>16</v>
      </c>
      <c r="C84" s="12" t="s">
        <v>218</v>
      </c>
      <c r="D84" s="31" t="s">
        <v>30</v>
      </c>
      <c r="E84" s="35"/>
      <c r="F84" s="59">
        <v>6.67</v>
      </c>
      <c r="G84" s="59"/>
      <c r="H84" s="84"/>
      <c r="I84" s="462">
        <v>6.67</v>
      </c>
    </row>
    <row r="85" spans="1:9" ht="12.75" customHeight="1" thickBot="1">
      <c r="A85" s="459">
        <v>2012096</v>
      </c>
      <c r="B85" s="20" t="s">
        <v>16</v>
      </c>
      <c r="C85" s="19" t="s">
        <v>199</v>
      </c>
      <c r="D85" s="61" t="s">
        <v>30</v>
      </c>
      <c r="E85" s="67"/>
      <c r="F85" s="63">
        <v>0.33</v>
      </c>
      <c r="G85" s="63"/>
      <c r="H85" s="85"/>
      <c r="I85" s="470">
        <v>0.33</v>
      </c>
    </row>
    <row r="86" spans="1:9" ht="12.75" customHeight="1">
      <c r="A86" s="465">
        <v>2003568</v>
      </c>
      <c r="B86" s="44" t="s">
        <v>9</v>
      </c>
      <c r="C86" s="45" t="s">
        <v>101</v>
      </c>
      <c r="D86" s="66">
        <v>0</v>
      </c>
      <c r="E86" s="76"/>
      <c r="F86" s="83"/>
      <c r="G86" s="75">
        <v>15</v>
      </c>
      <c r="H86" s="75">
        <v>15</v>
      </c>
      <c r="I86" s="469">
        <v>30</v>
      </c>
    </row>
    <row r="87" spans="1:9" ht="12.75" customHeight="1">
      <c r="A87" s="473">
        <v>2012931</v>
      </c>
      <c r="B87" s="11" t="s">
        <v>9</v>
      </c>
      <c r="C87" s="55" t="s">
        <v>438</v>
      </c>
      <c r="D87" s="31">
        <v>0</v>
      </c>
      <c r="E87" s="35">
        <v>20</v>
      </c>
      <c r="F87" s="59"/>
      <c r="G87" s="11"/>
      <c r="H87" s="46"/>
      <c r="I87" s="460">
        <v>20</v>
      </c>
    </row>
    <row r="88" spans="1:9" ht="12.75" customHeight="1">
      <c r="A88" s="466">
        <v>2012711</v>
      </c>
      <c r="B88" s="11" t="s">
        <v>10</v>
      </c>
      <c r="C88" s="12" t="s">
        <v>66</v>
      </c>
      <c r="D88" s="46">
        <v>0</v>
      </c>
      <c r="E88" s="11">
        <v>45</v>
      </c>
      <c r="F88" s="59"/>
      <c r="G88" s="59"/>
      <c r="H88" s="88"/>
      <c r="I88" s="460">
        <v>45</v>
      </c>
    </row>
    <row r="89" spans="1:9" ht="12.75" customHeight="1">
      <c r="A89" s="466">
        <v>2017211</v>
      </c>
      <c r="B89" s="11" t="s">
        <v>10</v>
      </c>
      <c r="C89" s="12" t="s">
        <v>288</v>
      </c>
      <c r="D89" s="46">
        <v>0</v>
      </c>
      <c r="E89" s="11"/>
      <c r="F89" s="59"/>
      <c r="G89" s="59"/>
      <c r="H89" s="82">
        <v>10</v>
      </c>
      <c r="I89" s="460">
        <v>10</v>
      </c>
    </row>
    <row r="90" spans="1:9" ht="12.75" customHeight="1">
      <c r="A90" s="466">
        <v>2013448</v>
      </c>
      <c r="B90" s="11" t="s">
        <v>11</v>
      </c>
      <c r="C90" s="12" t="s">
        <v>269</v>
      </c>
      <c r="D90" s="46">
        <v>0</v>
      </c>
      <c r="E90" s="11">
        <v>30</v>
      </c>
      <c r="F90" s="11"/>
      <c r="G90" s="11"/>
      <c r="H90" s="82"/>
      <c r="I90" s="460">
        <v>30</v>
      </c>
    </row>
    <row r="91" spans="1:9" ht="12.75" customHeight="1">
      <c r="A91" s="466">
        <v>2016128</v>
      </c>
      <c r="B91" s="11" t="s">
        <v>11</v>
      </c>
      <c r="C91" s="12" t="s">
        <v>283</v>
      </c>
      <c r="D91" s="46">
        <v>0</v>
      </c>
      <c r="E91" s="11">
        <v>10</v>
      </c>
      <c r="F91" s="11"/>
      <c r="G91" s="11"/>
      <c r="H91" s="82"/>
      <c r="I91" s="460">
        <v>10</v>
      </c>
    </row>
    <row r="92" spans="1:9" ht="12.75" customHeight="1">
      <c r="A92" s="466">
        <v>2017240</v>
      </c>
      <c r="B92" s="11" t="s">
        <v>11</v>
      </c>
      <c r="C92" s="12" t="s">
        <v>310</v>
      </c>
      <c r="D92" s="46">
        <v>0</v>
      </c>
      <c r="E92" s="11"/>
      <c r="F92" s="59"/>
      <c r="G92" s="59"/>
      <c r="H92" s="82">
        <v>3</v>
      </c>
      <c r="I92" s="460">
        <v>3</v>
      </c>
    </row>
    <row r="93" spans="1:9" ht="12.75" customHeight="1" thickBot="1">
      <c r="A93" s="459">
        <v>2011929</v>
      </c>
      <c r="B93" s="20" t="s">
        <v>22</v>
      </c>
      <c r="C93" s="19" t="s">
        <v>107</v>
      </c>
      <c r="D93" s="47">
        <v>0</v>
      </c>
      <c r="E93" s="20"/>
      <c r="F93" s="487"/>
      <c r="G93" s="20"/>
      <c r="H93" s="488">
        <v>55</v>
      </c>
      <c r="I93" s="489">
        <v>55</v>
      </c>
    </row>
  </sheetData>
  <sortState xmlns:xlrd2="http://schemas.microsoft.com/office/spreadsheetml/2017/richdata2" ref="A10:I85">
    <sortCondition ref="D10:D85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DFAF-5C52-4807-AD13-B214C496ECF5}">
  <dimension ref="A1:I135"/>
  <sheetViews>
    <sheetView workbookViewId="0">
      <selection activeCell="B6" sqref="B6"/>
    </sheetView>
  </sheetViews>
  <sheetFormatPr defaultColWidth="9.109375" defaultRowHeight="13.2"/>
  <cols>
    <col min="1" max="1" width="8.33203125" style="2" customWidth="1"/>
    <col min="2" max="2" width="7.44140625" style="2" customWidth="1"/>
    <col min="3" max="3" width="24" style="2" customWidth="1"/>
    <col min="4" max="4" width="7.44140625" style="2" customWidth="1"/>
    <col min="5" max="5" width="4.5546875" style="1" customWidth="1"/>
    <col min="6" max="6" width="4.88671875" style="1" customWidth="1"/>
    <col min="7" max="7" width="7" style="4" customWidth="1"/>
    <col min="8" max="16384" width="9.109375" style="2"/>
  </cols>
  <sheetData>
    <row r="1" spans="1:9" ht="12.75" customHeight="1">
      <c r="A1" s="632" t="s">
        <v>103</v>
      </c>
      <c r="B1" s="632"/>
      <c r="C1" s="632"/>
      <c r="D1" s="632"/>
      <c r="E1" s="632"/>
      <c r="F1" s="632"/>
      <c r="G1" s="632"/>
    </row>
    <row r="2" spans="1:9" ht="12.75" customHeight="1">
      <c r="A2" s="632" t="s">
        <v>442</v>
      </c>
      <c r="B2" s="632"/>
      <c r="C2" s="632"/>
      <c r="D2" s="632"/>
      <c r="E2" s="632"/>
      <c r="F2" s="632"/>
      <c r="G2" s="632"/>
    </row>
    <row r="3" spans="1:9" ht="12.75" customHeight="1">
      <c r="G3" s="6"/>
    </row>
    <row r="4" spans="1:9" ht="12.75" customHeight="1">
      <c r="A4" s="22">
        <v>1</v>
      </c>
      <c r="B4" s="43" t="s">
        <v>295</v>
      </c>
      <c r="C4" s="24" t="s">
        <v>440</v>
      </c>
      <c r="D4" s="23"/>
      <c r="E4" s="23"/>
      <c r="F4" s="23"/>
      <c r="G4" s="94"/>
    </row>
    <row r="5" spans="1:9" ht="12.75" customHeight="1">
      <c r="A5" s="8">
        <v>2</v>
      </c>
      <c r="B5" s="100">
        <v>2024</v>
      </c>
      <c r="C5" s="9" t="s">
        <v>441</v>
      </c>
      <c r="D5" s="10"/>
      <c r="E5" s="10"/>
      <c r="F5" s="10"/>
      <c r="G5" s="29"/>
    </row>
    <row r="6" spans="1:9" ht="12.75" customHeight="1" thickBot="1">
      <c r="B6" s="1"/>
      <c r="C6" s="5"/>
      <c r="D6" s="1"/>
      <c r="G6" s="3"/>
    </row>
    <row r="7" spans="1:9" ht="15" customHeight="1" thickBot="1">
      <c r="A7" s="70" t="s">
        <v>3</v>
      </c>
      <c r="B7" s="71" t="s">
        <v>4</v>
      </c>
      <c r="C7" s="72" t="s">
        <v>5</v>
      </c>
      <c r="D7" s="73" t="s">
        <v>6</v>
      </c>
      <c r="E7" s="17">
        <v>1</v>
      </c>
      <c r="F7" s="17">
        <v>2</v>
      </c>
      <c r="G7" s="18" t="s">
        <v>7</v>
      </c>
      <c r="H7" s="4"/>
      <c r="I7" s="4"/>
    </row>
    <row r="8" spans="1:9" ht="12.75" customHeight="1">
      <c r="A8" s="494">
        <v>2003254</v>
      </c>
      <c r="B8" s="44" t="s">
        <v>11</v>
      </c>
      <c r="C8" s="45" t="s">
        <v>183</v>
      </c>
      <c r="D8" s="66" t="s">
        <v>44</v>
      </c>
      <c r="E8" s="497">
        <v>50</v>
      </c>
      <c r="F8" s="75"/>
      <c r="G8" s="95">
        <v>50</v>
      </c>
    </row>
    <row r="9" spans="1:9" ht="12.75" customHeight="1">
      <c r="A9" s="495">
        <v>2005582</v>
      </c>
      <c r="B9" s="11" t="s">
        <v>10</v>
      </c>
      <c r="C9" s="12" t="s">
        <v>53</v>
      </c>
      <c r="D9" s="46" t="s">
        <v>49</v>
      </c>
      <c r="E9" s="339">
        <v>35</v>
      </c>
      <c r="F9" s="60">
        <v>20</v>
      </c>
      <c r="G9" s="96">
        <v>55</v>
      </c>
    </row>
    <row r="10" spans="1:9" ht="12.75" customHeight="1">
      <c r="A10" s="35">
        <v>2009054</v>
      </c>
      <c r="B10" s="11" t="s">
        <v>11</v>
      </c>
      <c r="C10" s="12" t="s">
        <v>234</v>
      </c>
      <c r="D10" s="46" t="s">
        <v>49</v>
      </c>
      <c r="E10" s="339"/>
      <c r="F10" s="60">
        <v>30</v>
      </c>
      <c r="G10" s="96">
        <v>30</v>
      </c>
    </row>
    <row r="11" spans="1:9" ht="12.75" customHeight="1">
      <c r="A11" s="495">
        <v>2004512</v>
      </c>
      <c r="B11" s="11" t="s">
        <v>11</v>
      </c>
      <c r="C11" s="12" t="s">
        <v>51</v>
      </c>
      <c r="D11" s="46" t="s">
        <v>49</v>
      </c>
      <c r="E11" s="339">
        <v>35</v>
      </c>
      <c r="F11" s="31"/>
      <c r="G11" s="96">
        <v>35</v>
      </c>
    </row>
    <row r="12" spans="1:9" ht="12.75" customHeight="1">
      <c r="A12" s="495">
        <v>2007289</v>
      </c>
      <c r="B12" s="11" t="s">
        <v>16</v>
      </c>
      <c r="C12" s="12" t="s">
        <v>98</v>
      </c>
      <c r="D12" s="46" t="s">
        <v>49</v>
      </c>
      <c r="E12" s="339">
        <v>55</v>
      </c>
      <c r="F12" s="243">
        <v>25</v>
      </c>
      <c r="G12" s="96">
        <v>80</v>
      </c>
    </row>
    <row r="13" spans="1:9" ht="12.75" customHeight="1">
      <c r="A13" s="495">
        <v>2015446</v>
      </c>
      <c r="B13" s="11" t="s">
        <v>16</v>
      </c>
      <c r="C13" s="12" t="s">
        <v>235</v>
      </c>
      <c r="D13" s="46" t="s">
        <v>49</v>
      </c>
      <c r="E13" s="339"/>
      <c r="F13" s="243">
        <v>1</v>
      </c>
      <c r="G13" s="96">
        <v>1</v>
      </c>
    </row>
    <row r="14" spans="1:9" ht="12.75" customHeight="1">
      <c r="A14" s="495">
        <v>2017525</v>
      </c>
      <c r="B14" s="11" t="s">
        <v>16</v>
      </c>
      <c r="C14" s="12" t="s">
        <v>318</v>
      </c>
      <c r="D14" s="46" t="s">
        <v>49</v>
      </c>
      <c r="E14" s="339"/>
      <c r="F14" s="243">
        <v>1</v>
      </c>
      <c r="G14" s="96">
        <v>1</v>
      </c>
    </row>
    <row r="15" spans="1:9" ht="12.75" customHeight="1">
      <c r="A15" s="495">
        <v>2017512</v>
      </c>
      <c r="B15" s="11" t="s">
        <v>16</v>
      </c>
      <c r="C15" s="12" t="s">
        <v>319</v>
      </c>
      <c r="D15" s="46" t="s">
        <v>49</v>
      </c>
      <c r="E15" s="339"/>
      <c r="F15" s="243">
        <v>1</v>
      </c>
      <c r="G15" s="96">
        <v>1</v>
      </c>
    </row>
    <row r="16" spans="1:9" ht="12.75" customHeight="1">
      <c r="A16" s="495">
        <v>2013053</v>
      </c>
      <c r="B16" s="11" t="s">
        <v>17</v>
      </c>
      <c r="C16" s="12" t="s">
        <v>169</v>
      </c>
      <c r="D16" s="46" t="s">
        <v>49</v>
      </c>
      <c r="E16" s="339">
        <v>55</v>
      </c>
      <c r="F16" s="243">
        <v>35</v>
      </c>
      <c r="G16" s="96">
        <v>90</v>
      </c>
    </row>
    <row r="17" spans="1:7" ht="12.75" customHeight="1">
      <c r="A17" s="495">
        <v>2014926</v>
      </c>
      <c r="B17" s="11" t="s">
        <v>17</v>
      </c>
      <c r="C17" s="12" t="s">
        <v>150</v>
      </c>
      <c r="D17" s="46" t="s">
        <v>49</v>
      </c>
      <c r="E17" s="339">
        <v>40</v>
      </c>
      <c r="F17" s="243">
        <v>1</v>
      </c>
      <c r="G17" s="96">
        <v>41</v>
      </c>
    </row>
    <row r="18" spans="1:7" ht="12.75" customHeight="1">
      <c r="A18" s="495">
        <v>2006879</v>
      </c>
      <c r="B18" s="11" t="s">
        <v>17</v>
      </c>
      <c r="C18" s="12" t="s">
        <v>241</v>
      </c>
      <c r="D18" s="46" t="s">
        <v>49</v>
      </c>
      <c r="E18" s="339">
        <v>30</v>
      </c>
      <c r="F18" s="243">
        <v>1</v>
      </c>
      <c r="G18" s="96">
        <v>31</v>
      </c>
    </row>
    <row r="19" spans="1:7" ht="12.75" customHeight="1">
      <c r="A19" s="495">
        <v>2011699</v>
      </c>
      <c r="B19" s="11" t="s">
        <v>17</v>
      </c>
      <c r="C19" s="12" t="s">
        <v>170</v>
      </c>
      <c r="D19" s="46" t="s">
        <v>49</v>
      </c>
      <c r="E19" s="339">
        <v>20</v>
      </c>
      <c r="F19" s="243">
        <v>1</v>
      </c>
      <c r="G19" s="96">
        <v>21</v>
      </c>
    </row>
    <row r="20" spans="1:7" ht="12.75" customHeight="1">
      <c r="A20" s="495">
        <v>2013875</v>
      </c>
      <c r="B20" s="11" t="s">
        <v>17</v>
      </c>
      <c r="C20" s="12" t="s">
        <v>151</v>
      </c>
      <c r="D20" s="46" t="s">
        <v>49</v>
      </c>
      <c r="E20" s="339">
        <v>15</v>
      </c>
      <c r="F20" s="243">
        <v>1</v>
      </c>
      <c r="G20" s="96">
        <v>16</v>
      </c>
    </row>
    <row r="21" spans="1:7" ht="12.75" customHeight="1">
      <c r="A21" s="495">
        <v>2012546</v>
      </c>
      <c r="B21" s="11" t="s">
        <v>18</v>
      </c>
      <c r="C21" s="12" t="s">
        <v>168</v>
      </c>
      <c r="D21" s="46" t="s">
        <v>49</v>
      </c>
      <c r="E21" s="339">
        <v>45</v>
      </c>
      <c r="F21" s="243">
        <v>10</v>
      </c>
      <c r="G21" s="96">
        <v>55</v>
      </c>
    </row>
    <row r="22" spans="1:7" ht="12.75" customHeight="1">
      <c r="A22" s="495">
        <v>2017745</v>
      </c>
      <c r="B22" s="11" t="s">
        <v>19</v>
      </c>
      <c r="C22" s="12" t="s">
        <v>334</v>
      </c>
      <c r="D22" s="46" t="s">
        <v>49</v>
      </c>
      <c r="E22" s="32"/>
      <c r="F22" s="91">
        <v>2</v>
      </c>
      <c r="G22" s="96">
        <v>2</v>
      </c>
    </row>
    <row r="23" spans="1:7" ht="12.75" customHeight="1">
      <c r="A23" s="495">
        <v>2017457</v>
      </c>
      <c r="B23" s="11" t="s">
        <v>19</v>
      </c>
      <c r="C23" s="12" t="s">
        <v>325</v>
      </c>
      <c r="D23" s="46" t="s">
        <v>49</v>
      </c>
      <c r="E23" s="32"/>
      <c r="F23" s="91">
        <v>2</v>
      </c>
      <c r="G23" s="96">
        <v>2</v>
      </c>
    </row>
    <row r="24" spans="1:7" ht="12.75" customHeight="1">
      <c r="A24" s="495">
        <v>2017473</v>
      </c>
      <c r="B24" s="11" t="s">
        <v>20</v>
      </c>
      <c r="C24" s="12" t="s">
        <v>323</v>
      </c>
      <c r="D24" s="46" t="s">
        <v>49</v>
      </c>
      <c r="E24" s="339"/>
      <c r="F24" s="60">
        <v>2</v>
      </c>
      <c r="G24" s="96">
        <v>2</v>
      </c>
    </row>
    <row r="25" spans="1:7" ht="12.75" customHeight="1">
      <c r="A25" s="495">
        <v>2017460</v>
      </c>
      <c r="B25" s="11" t="s">
        <v>20</v>
      </c>
      <c r="C25" s="12" t="s">
        <v>324</v>
      </c>
      <c r="D25" s="46" t="s">
        <v>49</v>
      </c>
      <c r="E25" s="339"/>
      <c r="F25" s="60">
        <v>2</v>
      </c>
      <c r="G25" s="96">
        <v>2</v>
      </c>
    </row>
    <row r="26" spans="1:7" ht="12.75" customHeight="1">
      <c r="A26" s="495">
        <v>2017758</v>
      </c>
      <c r="B26" s="11" t="s">
        <v>20</v>
      </c>
      <c r="C26" s="12" t="s">
        <v>339</v>
      </c>
      <c r="D26" s="46" t="s">
        <v>49</v>
      </c>
      <c r="E26" s="339"/>
      <c r="F26" s="60">
        <v>2</v>
      </c>
      <c r="G26" s="96">
        <v>2</v>
      </c>
    </row>
    <row r="27" spans="1:7" ht="12.75" customHeight="1">
      <c r="A27" s="495">
        <v>2017729</v>
      </c>
      <c r="B27" s="11" t="s">
        <v>20</v>
      </c>
      <c r="C27" s="12" t="s">
        <v>335</v>
      </c>
      <c r="D27" s="46" t="s">
        <v>49</v>
      </c>
      <c r="E27" s="339"/>
      <c r="F27" s="60">
        <v>2</v>
      </c>
      <c r="G27" s="96">
        <v>2</v>
      </c>
    </row>
    <row r="28" spans="1:7" ht="12.75" customHeight="1">
      <c r="A28" s="495">
        <v>2017444</v>
      </c>
      <c r="B28" s="11" t="s">
        <v>20</v>
      </c>
      <c r="C28" s="12" t="s">
        <v>326</v>
      </c>
      <c r="D28" s="46" t="s">
        <v>49</v>
      </c>
      <c r="E28" s="339"/>
      <c r="F28" s="60">
        <v>2</v>
      </c>
      <c r="G28" s="96">
        <v>2</v>
      </c>
    </row>
    <row r="29" spans="1:7" ht="12.75" customHeight="1">
      <c r="A29" s="495">
        <v>2017680</v>
      </c>
      <c r="B29" s="11" t="s">
        <v>20</v>
      </c>
      <c r="C29" s="12" t="s">
        <v>332</v>
      </c>
      <c r="D29" s="46" t="s">
        <v>49</v>
      </c>
      <c r="E29" s="339"/>
      <c r="F29" s="60">
        <v>2</v>
      </c>
      <c r="G29" s="96">
        <v>2</v>
      </c>
    </row>
    <row r="30" spans="1:7" ht="12.75" customHeight="1">
      <c r="A30" s="495">
        <v>2017693</v>
      </c>
      <c r="B30" s="11" t="s">
        <v>20</v>
      </c>
      <c r="C30" s="12" t="s">
        <v>331</v>
      </c>
      <c r="D30" s="46" t="s">
        <v>49</v>
      </c>
      <c r="E30" s="339"/>
      <c r="F30" s="60">
        <v>2</v>
      </c>
      <c r="G30" s="96">
        <v>2</v>
      </c>
    </row>
    <row r="31" spans="1:7" ht="12.75" customHeight="1">
      <c r="A31" s="495">
        <v>2017716</v>
      </c>
      <c r="B31" s="11" t="s">
        <v>27</v>
      </c>
      <c r="C31" s="12" t="s">
        <v>336</v>
      </c>
      <c r="D31" s="46" t="s">
        <v>49</v>
      </c>
      <c r="E31" s="339"/>
      <c r="F31" s="31">
        <v>2</v>
      </c>
      <c r="G31" s="98">
        <v>2</v>
      </c>
    </row>
    <row r="32" spans="1:7" ht="12.75" customHeight="1">
      <c r="A32" s="495">
        <v>2000299</v>
      </c>
      <c r="B32" s="11" t="s">
        <v>10</v>
      </c>
      <c r="C32" s="12" t="s">
        <v>59</v>
      </c>
      <c r="D32" s="46" t="s">
        <v>45</v>
      </c>
      <c r="E32" s="339">
        <v>55</v>
      </c>
      <c r="F32" s="31"/>
      <c r="G32" s="96">
        <v>55</v>
      </c>
    </row>
    <row r="33" spans="1:7" ht="12.75" customHeight="1">
      <c r="A33" s="495">
        <v>2011673</v>
      </c>
      <c r="B33" s="11" t="s">
        <v>10</v>
      </c>
      <c r="C33" s="12" t="s">
        <v>62</v>
      </c>
      <c r="D33" s="46" t="s">
        <v>45</v>
      </c>
      <c r="E33" s="339">
        <v>50</v>
      </c>
      <c r="F33" s="31"/>
      <c r="G33" s="96">
        <v>50</v>
      </c>
    </row>
    <row r="34" spans="1:7" ht="12.75" customHeight="1">
      <c r="A34" s="495">
        <v>2004936</v>
      </c>
      <c r="B34" s="11" t="s">
        <v>10</v>
      </c>
      <c r="C34" s="12" t="s">
        <v>96</v>
      </c>
      <c r="D34" s="46" t="s">
        <v>45</v>
      </c>
      <c r="E34" s="339">
        <v>45</v>
      </c>
      <c r="F34" s="60">
        <v>35</v>
      </c>
      <c r="G34" s="96">
        <v>80</v>
      </c>
    </row>
    <row r="35" spans="1:7" ht="12.75" customHeight="1">
      <c r="A35" s="495">
        <v>2002417</v>
      </c>
      <c r="B35" s="11" t="s">
        <v>11</v>
      </c>
      <c r="C35" s="12" t="s">
        <v>102</v>
      </c>
      <c r="D35" s="46" t="s">
        <v>45</v>
      </c>
      <c r="E35" s="339">
        <v>55</v>
      </c>
      <c r="F35" s="31"/>
      <c r="G35" s="96">
        <v>55</v>
      </c>
    </row>
    <row r="36" spans="1:7" ht="12.75" customHeight="1">
      <c r="A36" s="495">
        <v>2002491</v>
      </c>
      <c r="B36" s="11" t="s">
        <v>11</v>
      </c>
      <c r="C36" s="12" t="s">
        <v>99</v>
      </c>
      <c r="D36" s="46" t="s">
        <v>45</v>
      </c>
      <c r="E36" s="339">
        <v>45</v>
      </c>
      <c r="F36" s="31"/>
      <c r="G36" s="96">
        <v>45</v>
      </c>
    </row>
    <row r="37" spans="1:7" ht="12.75" customHeight="1">
      <c r="A37" s="495">
        <v>2010195</v>
      </c>
      <c r="B37" s="11" t="s">
        <v>16</v>
      </c>
      <c r="C37" s="12" t="s">
        <v>149</v>
      </c>
      <c r="D37" s="46" t="s">
        <v>45</v>
      </c>
      <c r="E37" s="339">
        <v>45</v>
      </c>
      <c r="F37" s="243">
        <v>30</v>
      </c>
      <c r="G37" s="96">
        <v>75</v>
      </c>
    </row>
    <row r="38" spans="1:7" ht="12.75" customHeight="1">
      <c r="A38" s="495">
        <v>2004664</v>
      </c>
      <c r="B38" s="11" t="s">
        <v>16</v>
      </c>
      <c r="C38" s="12" t="s">
        <v>167</v>
      </c>
      <c r="D38" s="46" t="s">
        <v>45</v>
      </c>
      <c r="E38" s="339">
        <v>40</v>
      </c>
      <c r="F38" s="243">
        <v>15</v>
      </c>
      <c r="G38" s="96">
        <v>55</v>
      </c>
    </row>
    <row r="39" spans="1:7" ht="12.75" customHeight="1">
      <c r="A39" s="495">
        <v>2010205</v>
      </c>
      <c r="B39" s="11" t="s">
        <v>17</v>
      </c>
      <c r="C39" s="12" t="s">
        <v>148</v>
      </c>
      <c r="D39" s="46" t="s">
        <v>45</v>
      </c>
      <c r="E39" s="339">
        <v>45</v>
      </c>
      <c r="F39" s="243">
        <v>25</v>
      </c>
      <c r="G39" s="96">
        <v>70</v>
      </c>
    </row>
    <row r="40" spans="1:7" ht="12.75" customHeight="1">
      <c r="A40" s="495">
        <v>2009135</v>
      </c>
      <c r="B40" s="11" t="s">
        <v>17</v>
      </c>
      <c r="C40" s="12" t="s">
        <v>277</v>
      </c>
      <c r="D40" s="46" t="s">
        <v>45</v>
      </c>
      <c r="E40" s="339">
        <v>35</v>
      </c>
      <c r="F40" s="243">
        <v>20</v>
      </c>
      <c r="G40" s="96">
        <v>55</v>
      </c>
    </row>
    <row r="41" spans="1:7" ht="12.75" customHeight="1">
      <c r="A41" s="495">
        <v>2010807</v>
      </c>
      <c r="B41" s="11" t="s">
        <v>18</v>
      </c>
      <c r="C41" s="12" t="s">
        <v>243</v>
      </c>
      <c r="D41" s="46" t="s">
        <v>45</v>
      </c>
      <c r="E41" s="339"/>
      <c r="F41" s="243">
        <v>1</v>
      </c>
      <c r="G41" s="96">
        <v>1</v>
      </c>
    </row>
    <row r="42" spans="1:7" ht="12.75" customHeight="1">
      <c r="A42" s="495">
        <v>2003908</v>
      </c>
      <c r="B42" s="11" t="s">
        <v>24</v>
      </c>
      <c r="C42" s="12" t="s">
        <v>100</v>
      </c>
      <c r="D42" s="46" t="s">
        <v>45</v>
      </c>
      <c r="E42" s="339">
        <v>55</v>
      </c>
      <c r="F42" s="31">
        <v>15</v>
      </c>
      <c r="G42" s="98">
        <v>70</v>
      </c>
    </row>
    <row r="43" spans="1:7" ht="12.75" customHeight="1">
      <c r="A43" s="495">
        <v>2008534</v>
      </c>
      <c r="B43" s="11" t="s">
        <v>26</v>
      </c>
      <c r="C43" s="12" t="s">
        <v>95</v>
      </c>
      <c r="D43" s="46" t="s">
        <v>45</v>
      </c>
      <c r="E43" s="339">
        <v>50</v>
      </c>
      <c r="F43" s="31">
        <v>35</v>
      </c>
      <c r="G43" s="98">
        <v>85</v>
      </c>
    </row>
    <row r="44" spans="1:7" ht="12.75" customHeight="1">
      <c r="A44" s="495">
        <v>2017509</v>
      </c>
      <c r="B44" s="11" t="s">
        <v>321</v>
      </c>
      <c r="C44" s="12" t="s">
        <v>320</v>
      </c>
      <c r="D44" s="46" t="s">
        <v>45</v>
      </c>
      <c r="E44" s="32"/>
      <c r="F44" s="31">
        <v>2</v>
      </c>
      <c r="G44" s="98">
        <v>2</v>
      </c>
    </row>
    <row r="45" spans="1:7" ht="12.75" customHeight="1">
      <c r="A45" s="495">
        <v>2004619</v>
      </c>
      <c r="B45" s="11" t="s">
        <v>16</v>
      </c>
      <c r="C45" s="12" t="s">
        <v>165</v>
      </c>
      <c r="D45" s="46" t="s">
        <v>23</v>
      </c>
      <c r="E45" s="339">
        <v>50</v>
      </c>
      <c r="F45" s="243">
        <v>35</v>
      </c>
      <c r="G45" s="96">
        <v>85</v>
      </c>
    </row>
    <row r="46" spans="1:7" ht="12.75" customHeight="1">
      <c r="A46" s="495">
        <v>2014010</v>
      </c>
      <c r="B46" s="11" t="s">
        <v>17</v>
      </c>
      <c r="C46" s="12" t="s">
        <v>104</v>
      </c>
      <c r="D46" s="46" t="s">
        <v>23</v>
      </c>
      <c r="E46" s="339">
        <v>5</v>
      </c>
      <c r="F46" s="243">
        <v>1</v>
      </c>
      <c r="G46" s="96">
        <v>6</v>
      </c>
    </row>
    <row r="47" spans="1:7" ht="12.75" customHeight="1">
      <c r="A47" s="495">
        <v>2017651</v>
      </c>
      <c r="B47" s="11" t="s">
        <v>17</v>
      </c>
      <c r="C47" s="12" t="s">
        <v>333</v>
      </c>
      <c r="D47" s="46" t="s">
        <v>23</v>
      </c>
      <c r="E47" s="339"/>
      <c r="F47" s="243">
        <v>1</v>
      </c>
      <c r="G47" s="96">
        <v>1</v>
      </c>
    </row>
    <row r="48" spans="1:7" ht="12.75" customHeight="1">
      <c r="A48" s="495">
        <v>2014337</v>
      </c>
      <c r="B48" s="11" t="s">
        <v>17</v>
      </c>
      <c r="C48" s="12" t="s">
        <v>338</v>
      </c>
      <c r="D48" s="46" t="s">
        <v>23</v>
      </c>
      <c r="E48" s="339"/>
      <c r="F48" s="243">
        <v>1</v>
      </c>
      <c r="G48" s="96">
        <v>1</v>
      </c>
    </row>
    <row r="49" spans="1:7" ht="12.75" customHeight="1">
      <c r="A49" s="495">
        <v>2014421</v>
      </c>
      <c r="B49" s="11" t="s">
        <v>18</v>
      </c>
      <c r="C49" s="12" t="s">
        <v>231</v>
      </c>
      <c r="D49" s="46" t="s">
        <v>23</v>
      </c>
      <c r="E49" s="339">
        <v>40</v>
      </c>
      <c r="F49" s="243">
        <v>3</v>
      </c>
      <c r="G49" s="96">
        <v>43</v>
      </c>
    </row>
    <row r="50" spans="1:7" ht="12.75" customHeight="1">
      <c r="A50" s="495">
        <v>2015187</v>
      </c>
      <c r="B50" s="11" t="s">
        <v>18</v>
      </c>
      <c r="C50" s="12" t="s">
        <v>232</v>
      </c>
      <c r="D50" s="46" t="s">
        <v>23</v>
      </c>
      <c r="E50" s="339">
        <v>5</v>
      </c>
      <c r="F50" s="243">
        <v>1</v>
      </c>
      <c r="G50" s="96">
        <v>6</v>
      </c>
    </row>
    <row r="51" spans="1:7" ht="12.75" customHeight="1">
      <c r="A51" s="495">
        <v>2015378</v>
      </c>
      <c r="B51" s="11" t="s">
        <v>19</v>
      </c>
      <c r="C51" s="12" t="s">
        <v>276</v>
      </c>
      <c r="D51" s="46" t="s">
        <v>23</v>
      </c>
      <c r="E51" s="32"/>
      <c r="F51" s="91">
        <v>2</v>
      </c>
      <c r="G51" s="96">
        <v>2</v>
      </c>
    </row>
    <row r="52" spans="1:7" ht="12.75" customHeight="1">
      <c r="A52" s="495">
        <v>2015682</v>
      </c>
      <c r="B52" s="11" t="s">
        <v>19</v>
      </c>
      <c r="C52" s="12" t="s">
        <v>284</v>
      </c>
      <c r="D52" s="46" t="s">
        <v>23</v>
      </c>
      <c r="E52" s="32"/>
      <c r="F52" s="91">
        <v>2</v>
      </c>
      <c r="G52" s="96">
        <v>2</v>
      </c>
    </row>
    <row r="53" spans="1:7" ht="12.75" customHeight="1">
      <c r="A53" s="495">
        <v>2017363</v>
      </c>
      <c r="B53" s="11" t="s">
        <v>20</v>
      </c>
      <c r="C53" s="12" t="s">
        <v>315</v>
      </c>
      <c r="D53" s="46" t="s">
        <v>23</v>
      </c>
      <c r="E53" s="339"/>
      <c r="F53" s="60">
        <v>2</v>
      </c>
      <c r="G53" s="96">
        <v>2</v>
      </c>
    </row>
    <row r="54" spans="1:7" ht="12.75" customHeight="1">
      <c r="A54" s="495">
        <v>2017114</v>
      </c>
      <c r="B54" s="11" t="s">
        <v>24</v>
      </c>
      <c r="C54" s="12" t="s">
        <v>278</v>
      </c>
      <c r="D54" s="46" t="s">
        <v>23</v>
      </c>
      <c r="E54" s="339">
        <v>45</v>
      </c>
      <c r="F54" s="31">
        <v>35</v>
      </c>
      <c r="G54" s="98">
        <v>80</v>
      </c>
    </row>
    <row r="55" spans="1:7" ht="12.75" customHeight="1">
      <c r="A55" s="495">
        <v>2017431</v>
      </c>
      <c r="B55" s="11" t="s">
        <v>25</v>
      </c>
      <c r="C55" s="12" t="s">
        <v>327</v>
      </c>
      <c r="D55" s="46" t="s">
        <v>23</v>
      </c>
      <c r="E55" s="339"/>
      <c r="F55" s="31">
        <v>25</v>
      </c>
      <c r="G55" s="98">
        <v>25</v>
      </c>
    </row>
    <row r="56" spans="1:7" ht="12.75" customHeight="1">
      <c r="A56" s="495">
        <v>2016429</v>
      </c>
      <c r="B56" s="11" t="s">
        <v>26</v>
      </c>
      <c r="C56" s="12" t="s">
        <v>166</v>
      </c>
      <c r="D56" s="46" t="s">
        <v>23</v>
      </c>
      <c r="E56" s="339">
        <v>45</v>
      </c>
      <c r="F56" s="31">
        <v>30</v>
      </c>
      <c r="G56" s="98">
        <v>75</v>
      </c>
    </row>
    <row r="57" spans="1:7" ht="12.75" customHeight="1">
      <c r="A57" s="495">
        <v>2015488</v>
      </c>
      <c r="B57" s="11" t="s">
        <v>26</v>
      </c>
      <c r="C57" s="12" t="s">
        <v>250</v>
      </c>
      <c r="D57" s="46" t="s">
        <v>23</v>
      </c>
      <c r="E57" s="339">
        <v>40</v>
      </c>
      <c r="F57" s="31">
        <v>25</v>
      </c>
      <c r="G57" s="98">
        <v>65</v>
      </c>
    </row>
    <row r="58" spans="1:7" ht="12.75" customHeight="1">
      <c r="A58" s="495">
        <v>2014049</v>
      </c>
      <c r="B58" s="11" t="s">
        <v>27</v>
      </c>
      <c r="C58" s="12" t="s">
        <v>274</v>
      </c>
      <c r="D58" s="46" t="s">
        <v>23</v>
      </c>
      <c r="E58" s="339">
        <v>2</v>
      </c>
      <c r="F58" s="31">
        <v>2</v>
      </c>
      <c r="G58" s="98">
        <v>4</v>
      </c>
    </row>
    <row r="59" spans="1:7" ht="12.75" customHeight="1">
      <c r="A59" s="495">
        <v>2015776</v>
      </c>
      <c r="B59" s="11" t="s">
        <v>17</v>
      </c>
      <c r="C59" s="12" t="s">
        <v>253</v>
      </c>
      <c r="D59" s="46" t="s">
        <v>40</v>
      </c>
      <c r="E59" s="339">
        <v>3</v>
      </c>
      <c r="F59" s="243">
        <v>1</v>
      </c>
      <c r="G59" s="96">
        <v>4</v>
      </c>
    </row>
    <row r="60" spans="1:7" ht="12.75" customHeight="1">
      <c r="A60" s="495">
        <v>2015750</v>
      </c>
      <c r="B60" s="11" t="s">
        <v>17</v>
      </c>
      <c r="C60" s="12" t="s">
        <v>289</v>
      </c>
      <c r="D60" s="46" t="s">
        <v>40</v>
      </c>
      <c r="E60" s="339">
        <v>1</v>
      </c>
      <c r="F60" s="243">
        <v>1</v>
      </c>
      <c r="G60" s="96">
        <v>2</v>
      </c>
    </row>
    <row r="61" spans="1:7" ht="12.75" customHeight="1">
      <c r="A61" s="495">
        <v>2017703</v>
      </c>
      <c r="B61" s="11" t="s">
        <v>18</v>
      </c>
      <c r="C61" s="12" t="s">
        <v>337</v>
      </c>
      <c r="D61" s="46" t="s">
        <v>40</v>
      </c>
      <c r="E61" s="339"/>
      <c r="F61" s="243">
        <v>1</v>
      </c>
      <c r="G61" s="96">
        <v>1</v>
      </c>
    </row>
    <row r="62" spans="1:7" ht="12.75" customHeight="1">
      <c r="A62" s="495">
        <v>2014094</v>
      </c>
      <c r="B62" s="11" t="s">
        <v>19</v>
      </c>
      <c r="C62" s="12" t="s">
        <v>48</v>
      </c>
      <c r="D62" s="46" t="s">
        <v>40</v>
      </c>
      <c r="E62" s="339">
        <v>2</v>
      </c>
      <c r="F62" s="91">
        <v>2</v>
      </c>
      <c r="G62" s="96">
        <v>4</v>
      </c>
    </row>
    <row r="63" spans="1:7" ht="12.75" customHeight="1">
      <c r="A63" s="495">
        <v>2016801</v>
      </c>
      <c r="B63" s="11" t="s">
        <v>24</v>
      </c>
      <c r="C63" s="12" t="s">
        <v>255</v>
      </c>
      <c r="D63" s="46" t="s">
        <v>40</v>
      </c>
      <c r="E63" s="339"/>
      <c r="F63" s="31">
        <v>25</v>
      </c>
      <c r="G63" s="98">
        <v>25</v>
      </c>
    </row>
    <row r="64" spans="1:7" ht="12.75" customHeight="1">
      <c r="A64" s="35">
        <v>2014997</v>
      </c>
      <c r="B64" s="11" t="s">
        <v>11</v>
      </c>
      <c r="C64" s="12" t="s">
        <v>271</v>
      </c>
      <c r="D64" s="46" t="s">
        <v>29</v>
      </c>
      <c r="E64" s="339"/>
      <c r="F64" s="60">
        <v>20</v>
      </c>
      <c r="G64" s="96">
        <v>20</v>
      </c>
    </row>
    <row r="65" spans="1:7" ht="12.75" customHeight="1">
      <c r="A65" s="495">
        <v>2017156</v>
      </c>
      <c r="B65" s="11" t="s">
        <v>16</v>
      </c>
      <c r="C65" s="12" t="s">
        <v>272</v>
      </c>
      <c r="D65" s="46" t="s">
        <v>29</v>
      </c>
      <c r="E65" s="339">
        <v>20</v>
      </c>
      <c r="F65" s="243">
        <v>1</v>
      </c>
      <c r="G65" s="96">
        <v>21</v>
      </c>
    </row>
    <row r="66" spans="1:7" ht="12.75" customHeight="1">
      <c r="A66" s="495">
        <v>2017486</v>
      </c>
      <c r="B66" s="11" t="s">
        <v>16</v>
      </c>
      <c r="C66" s="12" t="s">
        <v>322</v>
      </c>
      <c r="D66" s="46" t="s">
        <v>29</v>
      </c>
      <c r="E66" s="339"/>
      <c r="F66" s="243">
        <v>1</v>
      </c>
      <c r="G66" s="96">
        <v>1</v>
      </c>
    </row>
    <row r="67" spans="1:7" ht="12.75" customHeight="1">
      <c r="A67" s="495">
        <v>2009229</v>
      </c>
      <c r="B67" s="11" t="s">
        <v>18</v>
      </c>
      <c r="C67" s="12" t="s">
        <v>244</v>
      </c>
      <c r="D67" s="46" t="s">
        <v>29</v>
      </c>
      <c r="E67" s="339">
        <v>25</v>
      </c>
      <c r="F67" s="243">
        <v>1</v>
      </c>
      <c r="G67" s="96">
        <v>26</v>
      </c>
    </row>
    <row r="68" spans="1:7" ht="12.75" customHeight="1">
      <c r="A68" s="495">
        <v>2010849</v>
      </c>
      <c r="B68" s="11" t="s">
        <v>18</v>
      </c>
      <c r="C68" s="12" t="s">
        <v>226</v>
      </c>
      <c r="D68" s="46" t="s">
        <v>29</v>
      </c>
      <c r="E68" s="339">
        <v>30</v>
      </c>
      <c r="F68" s="243">
        <v>1</v>
      </c>
      <c r="G68" s="96">
        <v>31</v>
      </c>
    </row>
    <row r="69" spans="1:7" ht="12.75" customHeight="1">
      <c r="A69" s="495">
        <v>2016623</v>
      </c>
      <c r="B69" s="11" t="s">
        <v>18</v>
      </c>
      <c r="C69" s="12" t="s">
        <v>222</v>
      </c>
      <c r="D69" s="46" t="s">
        <v>29</v>
      </c>
      <c r="E69" s="32">
        <v>15</v>
      </c>
      <c r="F69" s="243">
        <v>1</v>
      </c>
      <c r="G69" s="96">
        <v>16</v>
      </c>
    </row>
    <row r="70" spans="1:7" ht="12.75" customHeight="1">
      <c r="A70" s="495">
        <v>2016788</v>
      </c>
      <c r="B70" s="11" t="s">
        <v>19</v>
      </c>
      <c r="C70" s="12" t="s">
        <v>257</v>
      </c>
      <c r="D70" s="46" t="s">
        <v>29</v>
      </c>
      <c r="E70" s="339">
        <v>2</v>
      </c>
      <c r="F70" s="91">
        <v>2</v>
      </c>
      <c r="G70" s="96">
        <v>4</v>
      </c>
    </row>
    <row r="71" spans="1:7" ht="12.75" customHeight="1">
      <c r="A71" s="495">
        <v>2016607</v>
      </c>
      <c r="B71" s="11" t="s">
        <v>20</v>
      </c>
      <c r="C71" s="12" t="s">
        <v>225</v>
      </c>
      <c r="D71" s="46" t="s">
        <v>29</v>
      </c>
      <c r="E71" s="339">
        <v>2</v>
      </c>
      <c r="F71" s="60">
        <v>2</v>
      </c>
      <c r="G71" s="96">
        <v>4</v>
      </c>
    </row>
    <row r="72" spans="1:7" ht="12.75" customHeight="1">
      <c r="A72" s="495">
        <v>2002459</v>
      </c>
      <c r="B72" s="11" t="s">
        <v>24</v>
      </c>
      <c r="C72" s="12" t="s">
        <v>97</v>
      </c>
      <c r="D72" s="46" t="s">
        <v>29</v>
      </c>
      <c r="E72" s="339">
        <v>50</v>
      </c>
      <c r="F72" s="31">
        <v>30</v>
      </c>
      <c r="G72" s="98">
        <v>80</v>
      </c>
    </row>
    <row r="73" spans="1:7" ht="12.75" customHeight="1">
      <c r="A73" s="495">
        <v>2014984</v>
      </c>
      <c r="B73" s="11" t="s">
        <v>16</v>
      </c>
      <c r="C73" s="12" t="s">
        <v>275</v>
      </c>
      <c r="D73" s="46" t="s">
        <v>15</v>
      </c>
      <c r="E73" s="339">
        <v>10</v>
      </c>
      <c r="F73" s="243">
        <v>1</v>
      </c>
      <c r="G73" s="96">
        <v>11</v>
      </c>
    </row>
    <row r="74" spans="1:7" ht="12.75" customHeight="1">
      <c r="A74" s="495">
        <v>2012494</v>
      </c>
      <c r="B74" s="11" t="s">
        <v>17</v>
      </c>
      <c r="C74" s="12" t="s">
        <v>184</v>
      </c>
      <c r="D74" s="46" t="s">
        <v>15</v>
      </c>
      <c r="E74" s="339">
        <v>50</v>
      </c>
      <c r="F74" s="243">
        <v>1</v>
      </c>
      <c r="G74" s="96">
        <v>51</v>
      </c>
    </row>
    <row r="75" spans="1:7" ht="12.75" customHeight="1">
      <c r="A75" s="495">
        <v>2012478</v>
      </c>
      <c r="B75" s="11" t="s">
        <v>17</v>
      </c>
      <c r="C75" s="12" t="s">
        <v>216</v>
      </c>
      <c r="D75" s="46" t="s">
        <v>15</v>
      </c>
      <c r="E75" s="339">
        <v>25</v>
      </c>
      <c r="F75" s="243">
        <v>1</v>
      </c>
      <c r="G75" s="96">
        <v>26</v>
      </c>
    </row>
    <row r="76" spans="1:7" ht="12.75" customHeight="1">
      <c r="A76" s="495">
        <v>2016584</v>
      </c>
      <c r="B76" s="11" t="s">
        <v>19</v>
      </c>
      <c r="C76" s="12" t="s">
        <v>105</v>
      </c>
      <c r="D76" s="46" t="s">
        <v>15</v>
      </c>
      <c r="E76" s="339">
        <v>2</v>
      </c>
      <c r="F76" s="91">
        <v>2</v>
      </c>
      <c r="G76" s="96">
        <v>4</v>
      </c>
    </row>
    <row r="77" spans="1:7" ht="12.75" customHeight="1">
      <c r="A77" s="495">
        <v>2017428</v>
      </c>
      <c r="B77" s="11" t="s">
        <v>19</v>
      </c>
      <c r="C77" s="12" t="s">
        <v>328</v>
      </c>
      <c r="D77" s="46" t="s">
        <v>15</v>
      </c>
      <c r="E77" s="32"/>
      <c r="F77" s="91">
        <v>2</v>
      </c>
      <c r="G77" s="96">
        <v>2</v>
      </c>
    </row>
    <row r="78" spans="1:7" ht="12.75" customHeight="1">
      <c r="A78" s="495">
        <v>2014188</v>
      </c>
      <c r="B78" s="11" t="s">
        <v>19</v>
      </c>
      <c r="C78" s="12" t="s">
        <v>208</v>
      </c>
      <c r="D78" s="46" t="s">
        <v>15</v>
      </c>
      <c r="E78" s="32"/>
      <c r="F78" s="91">
        <v>2</v>
      </c>
      <c r="G78" s="96">
        <v>2</v>
      </c>
    </row>
    <row r="79" spans="1:7" ht="12.75" customHeight="1">
      <c r="A79" s="495">
        <v>2017143</v>
      </c>
      <c r="B79" s="11" t="s">
        <v>19</v>
      </c>
      <c r="C79" s="12" t="s">
        <v>273</v>
      </c>
      <c r="D79" s="46" t="s">
        <v>15</v>
      </c>
      <c r="E79" s="32"/>
      <c r="F79" s="91">
        <v>2</v>
      </c>
      <c r="G79" s="96">
        <v>2</v>
      </c>
    </row>
    <row r="80" spans="1:7" ht="12.75" customHeight="1">
      <c r="A80" s="495">
        <v>2004693</v>
      </c>
      <c r="B80" s="11" t="s">
        <v>21</v>
      </c>
      <c r="C80" s="12" t="s">
        <v>224</v>
      </c>
      <c r="D80" s="46" t="s">
        <v>15</v>
      </c>
      <c r="E80" s="339">
        <v>55</v>
      </c>
      <c r="F80" s="31">
        <v>35</v>
      </c>
      <c r="G80" s="98">
        <v>90</v>
      </c>
    </row>
    <row r="81" spans="1:7" ht="12.75" customHeight="1">
      <c r="A81" s="495">
        <v>2009481</v>
      </c>
      <c r="B81" s="11" t="s">
        <v>21</v>
      </c>
      <c r="C81" s="12" t="s">
        <v>223</v>
      </c>
      <c r="D81" s="46" t="s">
        <v>15</v>
      </c>
      <c r="E81" s="339">
        <v>50</v>
      </c>
      <c r="F81" s="31"/>
      <c r="G81" s="98">
        <v>50</v>
      </c>
    </row>
    <row r="82" spans="1:7" ht="12.75" customHeight="1">
      <c r="A82" s="495">
        <v>2013765</v>
      </c>
      <c r="B82" s="11" t="s">
        <v>25</v>
      </c>
      <c r="C82" s="12" t="s">
        <v>210</v>
      </c>
      <c r="D82" s="46" t="s">
        <v>15</v>
      </c>
      <c r="E82" s="339">
        <v>40</v>
      </c>
      <c r="F82" s="31">
        <v>35</v>
      </c>
      <c r="G82" s="98">
        <v>75</v>
      </c>
    </row>
    <row r="83" spans="1:7" ht="12.75" customHeight="1">
      <c r="A83" s="495">
        <v>2014793</v>
      </c>
      <c r="B83" s="11" t="s">
        <v>26</v>
      </c>
      <c r="C83" s="12" t="s">
        <v>132</v>
      </c>
      <c r="D83" s="46" t="s">
        <v>15</v>
      </c>
      <c r="E83" s="339">
        <v>55</v>
      </c>
      <c r="F83" s="31">
        <v>20</v>
      </c>
      <c r="G83" s="98">
        <v>75</v>
      </c>
    </row>
    <row r="84" spans="1:7" ht="12.75" customHeight="1">
      <c r="A84" s="495">
        <v>2015718</v>
      </c>
      <c r="B84" s="11" t="s">
        <v>27</v>
      </c>
      <c r="C84" s="12" t="s">
        <v>211</v>
      </c>
      <c r="D84" s="46" t="s">
        <v>15</v>
      </c>
      <c r="E84" s="339">
        <v>2</v>
      </c>
      <c r="F84" s="31">
        <v>2</v>
      </c>
      <c r="G84" s="98">
        <v>4</v>
      </c>
    </row>
    <row r="85" spans="1:7" ht="12.75" customHeight="1">
      <c r="A85" s="495">
        <v>2010645</v>
      </c>
      <c r="B85" s="11" t="s">
        <v>18</v>
      </c>
      <c r="C85" s="12" t="s">
        <v>128</v>
      </c>
      <c r="D85" s="46" t="s">
        <v>42</v>
      </c>
      <c r="E85" s="339">
        <v>50</v>
      </c>
      <c r="F85" s="243">
        <v>30</v>
      </c>
      <c r="G85" s="96">
        <v>80</v>
      </c>
    </row>
    <row r="86" spans="1:7" ht="12.75" customHeight="1">
      <c r="A86" s="495">
        <v>2012025</v>
      </c>
      <c r="B86" s="11" t="s">
        <v>19</v>
      </c>
      <c r="C86" s="12" t="s">
        <v>129</v>
      </c>
      <c r="D86" s="46" t="s">
        <v>42</v>
      </c>
      <c r="E86" s="339">
        <v>2</v>
      </c>
      <c r="F86" s="91">
        <v>2</v>
      </c>
      <c r="G86" s="96">
        <v>4</v>
      </c>
    </row>
    <row r="87" spans="1:7" ht="12.75" customHeight="1">
      <c r="A87" s="495">
        <v>2002695</v>
      </c>
      <c r="B87" s="11" t="s">
        <v>10</v>
      </c>
      <c r="C87" s="12" t="s">
        <v>89</v>
      </c>
      <c r="D87" s="46" t="s">
        <v>41</v>
      </c>
      <c r="E87" s="339">
        <v>40</v>
      </c>
      <c r="F87" s="60">
        <v>30</v>
      </c>
      <c r="G87" s="96">
        <v>70</v>
      </c>
    </row>
    <row r="88" spans="1:7" ht="12.75" customHeight="1">
      <c r="A88" s="495">
        <v>2008440</v>
      </c>
      <c r="B88" s="11" t="s">
        <v>10</v>
      </c>
      <c r="C88" s="12" t="s">
        <v>157</v>
      </c>
      <c r="D88" s="46" t="s">
        <v>41</v>
      </c>
      <c r="E88" s="339">
        <v>30</v>
      </c>
      <c r="F88" s="31">
        <v>15</v>
      </c>
      <c r="G88" s="96">
        <v>45</v>
      </c>
    </row>
    <row r="89" spans="1:7" ht="12.75" customHeight="1">
      <c r="A89" s="495">
        <v>2002637</v>
      </c>
      <c r="B89" s="11" t="s">
        <v>10</v>
      </c>
      <c r="C89" s="12" t="s">
        <v>142</v>
      </c>
      <c r="D89" s="46" t="s">
        <v>41</v>
      </c>
      <c r="E89" s="339">
        <v>25</v>
      </c>
      <c r="F89" s="31">
        <v>25</v>
      </c>
      <c r="G89" s="96">
        <v>50</v>
      </c>
    </row>
    <row r="90" spans="1:7" ht="12.75" customHeight="1">
      <c r="A90" s="495">
        <v>2008657</v>
      </c>
      <c r="B90" s="11" t="s">
        <v>11</v>
      </c>
      <c r="C90" s="12" t="s">
        <v>162</v>
      </c>
      <c r="D90" s="46" t="s">
        <v>41</v>
      </c>
      <c r="E90" s="339">
        <v>40</v>
      </c>
      <c r="F90" s="60">
        <v>35</v>
      </c>
      <c r="G90" s="96">
        <v>75</v>
      </c>
    </row>
    <row r="91" spans="1:7" ht="12.75" customHeight="1">
      <c r="A91" s="35">
        <v>2002598</v>
      </c>
      <c r="B91" s="11" t="s">
        <v>11</v>
      </c>
      <c r="C91" s="12" t="s">
        <v>158</v>
      </c>
      <c r="D91" s="46" t="s">
        <v>41</v>
      </c>
      <c r="E91" s="339"/>
      <c r="F91" s="60">
        <v>25</v>
      </c>
      <c r="G91" s="96">
        <v>25</v>
      </c>
    </row>
    <row r="92" spans="1:7" ht="12.75" customHeight="1">
      <c r="A92" s="495">
        <v>2016513</v>
      </c>
      <c r="B92" s="11" t="s">
        <v>16</v>
      </c>
      <c r="C92" s="12" t="s">
        <v>134</v>
      </c>
      <c r="D92" s="46" t="s">
        <v>41</v>
      </c>
      <c r="E92" s="339">
        <v>25</v>
      </c>
      <c r="F92" s="243">
        <v>3</v>
      </c>
      <c r="G92" s="96">
        <v>28</v>
      </c>
    </row>
    <row r="93" spans="1:7" ht="12.75" customHeight="1">
      <c r="A93" s="495">
        <v>2012782</v>
      </c>
      <c r="B93" s="11" t="s">
        <v>16</v>
      </c>
      <c r="C93" s="12" t="s">
        <v>138</v>
      </c>
      <c r="D93" s="46" t="s">
        <v>41</v>
      </c>
      <c r="E93" s="339">
        <v>5</v>
      </c>
      <c r="F93" s="243">
        <v>1</v>
      </c>
      <c r="G93" s="96">
        <v>6</v>
      </c>
    </row>
    <row r="94" spans="1:7" ht="12.75" customHeight="1">
      <c r="A94" s="495">
        <v>2017402</v>
      </c>
      <c r="B94" s="11" t="s">
        <v>16</v>
      </c>
      <c r="C94" s="12" t="s">
        <v>330</v>
      </c>
      <c r="D94" s="46" t="s">
        <v>41</v>
      </c>
      <c r="E94" s="339"/>
      <c r="F94" s="243">
        <v>1</v>
      </c>
      <c r="G94" s="96">
        <v>1</v>
      </c>
    </row>
    <row r="95" spans="1:7" ht="12.75" customHeight="1">
      <c r="A95" s="495">
        <v>2009368</v>
      </c>
      <c r="B95" s="11" t="s">
        <v>17</v>
      </c>
      <c r="C95" s="12" t="s">
        <v>153</v>
      </c>
      <c r="D95" s="46" t="s">
        <v>41</v>
      </c>
      <c r="E95" s="339"/>
      <c r="F95" s="243">
        <v>30</v>
      </c>
      <c r="G95" s="96">
        <v>30</v>
      </c>
    </row>
    <row r="96" spans="1:7" ht="12.75" customHeight="1">
      <c r="A96" s="495">
        <v>2015116</v>
      </c>
      <c r="B96" s="11" t="s">
        <v>17</v>
      </c>
      <c r="C96" s="12" t="s">
        <v>291</v>
      </c>
      <c r="D96" s="46" t="s">
        <v>41</v>
      </c>
      <c r="E96" s="339"/>
      <c r="F96" s="243">
        <v>1</v>
      </c>
      <c r="G96" s="96">
        <v>1</v>
      </c>
    </row>
    <row r="97" spans="1:7" ht="12.75" customHeight="1">
      <c r="A97" s="495">
        <v>2011961</v>
      </c>
      <c r="B97" s="11" t="s">
        <v>18</v>
      </c>
      <c r="C97" s="12" t="s">
        <v>163</v>
      </c>
      <c r="D97" s="46" t="s">
        <v>41</v>
      </c>
      <c r="E97" s="339">
        <v>55</v>
      </c>
      <c r="F97" s="243">
        <v>35</v>
      </c>
      <c r="G97" s="96">
        <v>90</v>
      </c>
    </row>
    <row r="98" spans="1:7" ht="12.75" customHeight="1">
      <c r="A98" s="495">
        <v>2013477</v>
      </c>
      <c r="B98" s="11" t="s">
        <v>18</v>
      </c>
      <c r="C98" s="12" t="s">
        <v>160</v>
      </c>
      <c r="D98" s="46" t="s">
        <v>41</v>
      </c>
      <c r="E98" s="339">
        <v>10</v>
      </c>
      <c r="F98" s="243">
        <v>1</v>
      </c>
      <c r="G98" s="96">
        <v>11</v>
      </c>
    </row>
    <row r="99" spans="1:7" ht="12.75" customHeight="1">
      <c r="A99" s="495">
        <v>2015051</v>
      </c>
      <c r="B99" s="11" t="s">
        <v>18</v>
      </c>
      <c r="C99" s="12" t="s">
        <v>155</v>
      </c>
      <c r="D99" s="46" t="s">
        <v>41</v>
      </c>
      <c r="E99" s="339"/>
      <c r="F99" s="243">
        <v>1</v>
      </c>
      <c r="G99" s="96">
        <v>1</v>
      </c>
    </row>
    <row r="100" spans="1:7" ht="12.75" customHeight="1">
      <c r="A100" s="495">
        <v>2013451</v>
      </c>
      <c r="B100" s="11" t="s">
        <v>18</v>
      </c>
      <c r="C100" s="12" t="s">
        <v>139</v>
      </c>
      <c r="D100" s="46" t="s">
        <v>41</v>
      </c>
      <c r="E100" s="339">
        <v>20</v>
      </c>
      <c r="F100" s="243">
        <v>1</v>
      </c>
      <c r="G100" s="96">
        <v>21</v>
      </c>
    </row>
    <row r="101" spans="1:7" ht="12.75" customHeight="1">
      <c r="A101" s="495">
        <v>2013419</v>
      </c>
      <c r="B101" s="11" t="s">
        <v>18</v>
      </c>
      <c r="C101" s="12" t="s">
        <v>287</v>
      </c>
      <c r="D101" s="46" t="s">
        <v>41</v>
      </c>
      <c r="E101" s="339">
        <v>35</v>
      </c>
      <c r="F101" s="243">
        <v>1</v>
      </c>
      <c r="G101" s="96">
        <v>36</v>
      </c>
    </row>
    <row r="102" spans="1:7" ht="12.75" customHeight="1">
      <c r="A102" s="495">
        <v>2015077</v>
      </c>
      <c r="B102" s="11" t="s">
        <v>19</v>
      </c>
      <c r="C102" s="12" t="s">
        <v>164</v>
      </c>
      <c r="D102" s="46" t="s">
        <v>41</v>
      </c>
      <c r="E102" s="339">
        <v>2</v>
      </c>
      <c r="F102" s="91">
        <v>2</v>
      </c>
      <c r="G102" s="96">
        <v>4</v>
      </c>
    </row>
    <row r="103" spans="1:7" ht="12.75" customHeight="1">
      <c r="A103" s="495">
        <v>2016487</v>
      </c>
      <c r="B103" s="11" t="s">
        <v>19</v>
      </c>
      <c r="C103" s="12" t="s">
        <v>137</v>
      </c>
      <c r="D103" s="46" t="s">
        <v>41</v>
      </c>
      <c r="E103" s="339">
        <v>2</v>
      </c>
      <c r="F103" s="91">
        <v>2</v>
      </c>
      <c r="G103" s="96">
        <v>4</v>
      </c>
    </row>
    <row r="104" spans="1:7" ht="12.75" customHeight="1">
      <c r="A104" s="495">
        <v>2016461</v>
      </c>
      <c r="B104" s="11" t="s">
        <v>19</v>
      </c>
      <c r="C104" s="12" t="s">
        <v>141</v>
      </c>
      <c r="D104" s="46" t="s">
        <v>41</v>
      </c>
      <c r="E104" s="339">
        <v>2</v>
      </c>
      <c r="F104" s="91">
        <v>2</v>
      </c>
      <c r="G104" s="96">
        <v>4</v>
      </c>
    </row>
    <row r="105" spans="1:7" ht="12.75" customHeight="1">
      <c r="A105" s="495">
        <v>2015763</v>
      </c>
      <c r="B105" s="11" t="s">
        <v>19</v>
      </c>
      <c r="C105" s="12" t="s">
        <v>154</v>
      </c>
      <c r="D105" s="46" t="s">
        <v>41</v>
      </c>
      <c r="E105" s="339">
        <v>2</v>
      </c>
      <c r="F105" s="91">
        <v>2</v>
      </c>
      <c r="G105" s="96">
        <v>4</v>
      </c>
    </row>
    <row r="106" spans="1:7" ht="12.75" customHeight="1">
      <c r="A106" s="495">
        <v>2015093</v>
      </c>
      <c r="B106" s="11" t="s">
        <v>19</v>
      </c>
      <c r="C106" s="12" t="s">
        <v>161</v>
      </c>
      <c r="D106" s="46" t="s">
        <v>41</v>
      </c>
      <c r="E106" s="32"/>
      <c r="F106" s="91">
        <v>2</v>
      </c>
      <c r="G106" s="96">
        <v>2</v>
      </c>
    </row>
    <row r="107" spans="1:7" ht="12.75" customHeight="1">
      <c r="A107" s="495">
        <v>2016474</v>
      </c>
      <c r="B107" s="11" t="s">
        <v>20</v>
      </c>
      <c r="C107" s="12" t="s">
        <v>140</v>
      </c>
      <c r="D107" s="46" t="s">
        <v>41</v>
      </c>
      <c r="E107" s="339">
        <v>2</v>
      </c>
      <c r="F107" s="60">
        <v>2</v>
      </c>
      <c r="G107" s="96">
        <v>4</v>
      </c>
    </row>
    <row r="108" spans="1:7" ht="12.75" customHeight="1">
      <c r="A108" s="495">
        <v>2016490</v>
      </c>
      <c r="B108" s="11" t="s">
        <v>20</v>
      </c>
      <c r="C108" s="12" t="s">
        <v>136</v>
      </c>
      <c r="D108" s="46" t="s">
        <v>41</v>
      </c>
      <c r="E108" s="339">
        <v>2</v>
      </c>
      <c r="F108" s="60">
        <v>2</v>
      </c>
      <c r="G108" s="96">
        <v>4</v>
      </c>
    </row>
    <row r="109" spans="1:7" ht="12.75" customHeight="1">
      <c r="A109" s="495">
        <v>2016445</v>
      </c>
      <c r="B109" s="11" t="s">
        <v>20</v>
      </c>
      <c r="C109" s="12" t="s">
        <v>152</v>
      </c>
      <c r="D109" s="46" t="s">
        <v>41</v>
      </c>
      <c r="E109" s="339">
        <v>2</v>
      </c>
      <c r="F109" s="60">
        <v>2</v>
      </c>
      <c r="G109" s="96">
        <v>4</v>
      </c>
    </row>
    <row r="110" spans="1:7" ht="12.75" customHeight="1">
      <c r="A110" s="495">
        <v>2013480</v>
      </c>
      <c r="B110" s="11" t="s">
        <v>22</v>
      </c>
      <c r="C110" s="12" t="s">
        <v>159</v>
      </c>
      <c r="D110" s="46" t="s">
        <v>41</v>
      </c>
      <c r="E110" s="339">
        <v>55</v>
      </c>
      <c r="F110" s="31">
        <v>35</v>
      </c>
      <c r="G110" s="98">
        <v>90</v>
      </c>
    </row>
    <row r="111" spans="1:7" ht="12.75" customHeight="1">
      <c r="A111" s="495">
        <v>2002653</v>
      </c>
      <c r="B111" s="11" t="s">
        <v>22</v>
      </c>
      <c r="C111" s="12" t="s">
        <v>212</v>
      </c>
      <c r="D111" s="46" t="s">
        <v>41</v>
      </c>
      <c r="E111" s="339">
        <v>50</v>
      </c>
      <c r="F111" s="31">
        <v>30</v>
      </c>
      <c r="G111" s="98">
        <v>80</v>
      </c>
    </row>
    <row r="112" spans="1:7" ht="12.75" customHeight="1">
      <c r="A112" s="495">
        <v>2015080</v>
      </c>
      <c r="B112" s="11" t="s">
        <v>26</v>
      </c>
      <c r="C112" s="12" t="s">
        <v>292</v>
      </c>
      <c r="D112" s="46" t="s">
        <v>41</v>
      </c>
      <c r="E112" s="339"/>
      <c r="F112" s="31">
        <v>3</v>
      </c>
      <c r="G112" s="98">
        <v>3</v>
      </c>
    </row>
    <row r="113" spans="1:7" ht="12.75" customHeight="1">
      <c r="A113" s="495">
        <v>2004020</v>
      </c>
      <c r="B113" s="11" t="s">
        <v>16</v>
      </c>
      <c r="C113" s="12" t="s">
        <v>205</v>
      </c>
      <c r="D113" s="46" t="s">
        <v>30</v>
      </c>
      <c r="E113" s="339">
        <v>35</v>
      </c>
      <c r="F113" s="243">
        <v>20</v>
      </c>
      <c r="G113" s="96">
        <v>55</v>
      </c>
    </row>
    <row r="114" spans="1:7" ht="12.75" customHeight="1">
      <c r="A114" s="495">
        <v>2011039</v>
      </c>
      <c r="B114" s="11" t="s">
        <v>16</v>
      </c>
      <c r="C114" s="12" t="s">
        <v>204</v>
      </c>
      <c r="D114" s="46" t="s">
        <v>30</v>
      </c>
      <c r="E114" s="339">
        <v>30</v>
      </c>
      <c r="F114" s="243">
        <v>1</v>
      </c>
      <c r="G114" s="96">
        <v>31</v>
      </c>
    </row>
    <row r="115" spans="1:7" ht="12.75" customHeight="1">
      <c r="A115" s="495">
        <v>2012096</v>
      </c>
      <c r="B115" s="11" t="s">
        <v>16</v>
      </c>
      <c r="C115" s="12" t="s">
        <v>199</v>
      </c>
      <c r="D115" s="46" t="s">
        <v>30</v>
      </c>
      <c r="E115" s="339">
        <v>15</v>
      </c>
      <c r="F115" s="243">
        <v>1</v>
      </c>
      <c r="G115" s="96">
        <v>16</v>
      </c>
    </row>
    <row r="116" spans="1:7" ht="12.75" customHeight="1">
      <c r="A116" s="495">
        <v>2009287</v>
      </c>
      <c r="B116" s="11" t="s">
        <v>16</v>
      </c>
      <c r="C116" s="12" t="s">
        <v>197</v>
      </c>
      <c r="D116" s="46" t="s">
        <v>30</v>
      </c>
      <c r="E116" s="339">
        <v>3</v>
      </c>
      <c r="F116" s="243">
        <v>1</v>
      </c>
      <c r="G116" s="96">
        <v>4</v>
      </c>
    </row>
    <row r="117" spans="1:7" ht="12.75" customHeight="1">
      <c r="A117" s="495">
        <v>2009274</v>
      </c>
      <c r="B117" s="11" t="s">
        <v>16</v>
      </c>
      <c r="C117" s="12" t="s">
        <v>196</v>
      </c>
      <c r="D117" s="46" t="s">
        <v>30</v>
      </c>
      <c r="E117" s="339"/>
      <c r="F117" s="243">
        <v>1</v>
      </c>
      <c r="G117" s="96">
        <v>1</v>
      </c>
    </row>
    <row r="118" spans="1:7" ht="12.75" customHeight="1">
      <c r="A118" s="495">
        <v>2012135</v>
      </c>
      <c r="B118" s="11" t="s">
        <v>17</v>
      </c>
      <c r="C118" s="12" t="s">
        <v>203</v>
      </c>
      <c r="D118" s="46" t="s">
        <v>30</v>
      </c>
      <c r="E118" s="339">
        <v>10</v>
      </c>
      <c r="F118" s="243">
        <v>1</v>
      </c>
      <c r="G118" s="96">
        <v>11</v>
      </c>
    </row>
    <row r="119" spans="1:7" ht="12.75" customHeight="1">
      <c r="A119" s="495">
        <v>2011055</v>
      </c>
      <c r="B119" s="11" t="s">
        <v>17</v>
      </c>
      <c r="C119" s="12" t="s">
        <v>201</v>
      </c>
      <c r="D119" s="46" t="s">
        <v>30</v>
      </c>
      <c r="E119" s="339">
        <v>1</v>
      </c>
      <c r="F119" s="243">
        <v>1</v>
      </c>
      <c r="G119" s="96">
        <v>2</v>
      </c>
    </row>
    <row r="120" spans="1:7" ht="12.75" customHeight="1">
      <c r="A120" s="495">
        <v>2016652</v>
      </c>
      <c r="B120" s="11" t="s">
        <v>17</v>
      </c>
      <c r="C120" s="12" t="s">
        <v>189</v>
      </c>
      <c r="D120" s="46" t="s">
        <v>30</v>
      </c>
      <c r="E120" s="339">
        <v>1</v>
      </c>
      <c r="F120" s="243">
        <v>1</v>
      </c>
      <c r="G120" s="96">
        <v>2</v>
      </c>
    </row>
    <row r="121" spans="1:7" ht="12.75" customHeight="1">
      <c r="A121" s="495">
        <v>2017169</v>
      </c>
      <c r="B121" s="11" t="s">
        <v>17</v>
      </c>
      <c r="C121" s="12" t="s">
        <v>293</v>
      </c>
      <c r="D121" s="46" t="s">
        <v>30</v>
      </c>
      <c r="E121" s="339">
        <v>1</v>
      </c>
      <c r="F121" s="243">
        <v>1</v>
      </c>
      <c r="G121" s="96">
        <v>2</v>
      </c>
    </row>
    <row r="122" spans="1:7" ht="12.75" customHeight="1">
      <c r="A122" s="495">
        <v>2013914</v>
      </c>
      <c r="B122" s="11" t="s">
        <v>17</v>
      </c>
      <c r="C122" s="12" t="s">
        <v>198</v>
      </c>
      <c r="D122" s="46" t="s">
        <v>30</v>
      </c>
      <c r="E122" s="339"/>
      <c r="F122" s="243">
        <v>1</v>
      </c>
      <c r="G122" s="96">
        <v>1</v>
      </c>
    </row>
    <row r="123" spans="1:7" ht="12.75" customHeight="1">
      <c r="A123" s="495">
        <v>2013943</v>
      </c>
      <c r="B123" s="11" t="s">
        <v>17</v>
      </c>
      <c r="C123" s="12" t="s">
        <v>200</v>
      </c>
      <c r="D123" s="46" t="s">
        <v>30</v>
      </c>
      <c r="E123" s="339">
        <v>1</v>
      </c>
      <c r="F123" s="31"/>
      <c r="G123" s="96">
        <v>1</v>
      </c>
    </row>
    <row r="124" spans="1:7" ht="12.75" customHeight="1">
      <c r="A124" s="495">
        <v>2013985</v>
      </c>
      <c r="B124" s="11" t="s">
        <v>17</v>
      </c>
      <c r="C124" s="12" t="s">
        <v>190</v>
      </c>
      <c r="D124" s="46" t="s">
        <v>30</v>
      </c>
      <c r="E124" s="339">
        <v>1</v>
      </c>
      <c r="F124" s="31"/>
      <c r="G124" s="96">
        <v>1</v>
      </c>
    </row>
    <row r="125" spans="1:7" ht="12.75" customHeight="1">
      <c r="A125" s="495">
        <v>2015721</v>
      </c>
      <c r="B125" s="11" t="s">
        <v>18</v>
      </c>
      <c r="C125" s="12" t="s">
        <v>191</v>
      </c>
      <c r="D125" s="46" t="s">
        <v>30</v>
      </c>
      <c r="E125" s="339">
        <v>1</v>
      </c>
      <c r="F125" s="243">
        <v>1</v>
      </c>
      <c r="G125" s="96">
        <v>2</v>
      </c>
    </row>
    <row r="126" spans="1:7" ht="12.75" customHeight="1">
      <c r="A126" s="495">
        <v>2017172</v>
      </c>
      <c r="B126" s="11" t="s">
        <v>18</v>
      </c>
      <c r="C126" s="12" t="s">
        <v>290</v>
      </c>
      <c r="D126" s="46" t="s">
        <v>30</v>
      </c>
      <c r="E126" s="339"/>
      <c r="F126" s="243">
        <v>1</v>
      </c>
      <c r="G126" s="96">
        <v>1</v>
      </c>
    </row>
    <row r="127" spans="1:7" ht="12.75" customHeight="1">
      <c r="A127" s="495">
        <v>2015284</v>
      </c>
      <c r="B127" s="11" t="s">
        <v>18</v>
      </c>
      <c r="C127" s="12" t="s">
        <v>193</v>
      </c>
      <c r="D127" s="46" t="s">
        <v>30</v>
      </c>
      <c r="E127" s="339"/>
      <c r="F127" s="243">
        <v>1</v>
      </c>
      <c r="G127" s="96">
        <v>1</v>
      </c>
    </row>
    <row r="128" spans="1:7" ht="12.75" customHeight="1">
      <c r="A128" s="495">
        <v>2015271</v>
      </c>
      <c r="B128" s="11" t="s">
        <v>18</v>
      </c>
      <c r="C128" s="12" t="s">
        <v>188</v>
      </c>
      <c r="D128" s="46" t="s">
        <v>30</v>
      </c>
      <c r="E128" s="339">
        <v>1</v>
      </c>
      <c r="F128" s="243">
        <v>1</v>
      </c>
      <c r="G128" s="96">
        <v>2</v>
      </c>
    </row>
    <row r="129" spans="1:7" ht="12.75" customHeight="1">
      <c r="A129" s="495">
        <v>2015307</v>
      </c>
      <c r="B129" s="11" t="s">
        <v>18</v>
      </c>
      <c r="C129" s="12" t="s">
        <v>192</v>
      </c>
      <c r="D129" s="46" t="s">
        <v>30</v>
      </c>
      <c r="E129" s="339">
        <v>3</v>
      </c>
      <c r="F129" s="243">
        <v>1</v>
      </c>
      <c r="G129" s="96">
        <v>4</v>
      </c>
    </row>
    <row r="130" spans="1:7" ht="12.75" customHeight="1">
      <c r="A130" s="495">
        <v>2015297</v>
      </c>
      <c r="B130" s="11" t="s">
        <v>18</v>
      </c>
      <c r="C130" s="12" t="s">
        <v>286</v>
      </c>
      <c r="D130" s="46" t="s">
        <v>30</v>
      </c>
      <c r="E130" s="339">
        <v>1</v>
      </c>
      <c r="F130" s="243">
        <v>1</v>
      </c>
      <c r="G130" s="96">
        <v>2</v>
      </c>
    </row>
    <row r="131" spans="1:7" ht="12.75" customHeight="1">
      <c r="A131" s="495">
        <v>2015268</v>
      </c>
      <c r="B131" s="11" t="s">
        <v>18</v>
      </c>
      <c r="C131" s="12" t="s">
        <v>186</v>
      </c>
      <c r="D131" s="46" t="s">
        <v>30</v>
      </c>
      <c r="E131" s="339">
        <v>1</v>
      </c>
      <c r="F131" s="243">
        <v>1</v>
      </c>
      <c r="G131" s="96">
        <v>2</v>
      </c>
    </row>
    <row r="132" spans="1:7">
      <c r="A132" s="495">
        <v>2016665</v>
      </c>
      <c r="B132" s="11" t="s">
        <v>18</v>
      </c>
      <c r="C132" s="12" t="s">
        <v>187</v>
      </c>
      <c r="D132" s="46" t="s">
        <v>30</v>
      </c>
      <c r="E132" s="339">
        <v>1</v>
      </c>
      <c r="F132" s="31"/>
      <c r="G132" s="96">
        <v>1</v>
      </c>
    </row>
    <row r="133" spans="1:7">
      <c r="A133" s="495">
        <v>2017415</v>
      </c>
      <c r="B133" s="11" t="s">
        <v>19</v>
      </c>
      <c r="C133" s="12" t="s">
        <v>329</v>
      </c>
      <c r="D133" s="46" t="s">
        <v>30</v>
      </c>
      <c r="E133" s="32"/>
      <c r="F133" s="91">
        <v>2</v>
      </c>
      <c r="G133" s="96">
        <v>2</v>
      </c>
    </row>
    <row r="134" spans="1:7">
      <c r="A134" s="495">
        <v>2012588</v>
      </c>
      <c r="B134" s="11" t="s">
        <v>26</v>
      </c>
      <c r="C134" s="12" t="s">
        <v>194</v>
      </c>
      <c r="D134" s="46" t="s">
        <v>30</v>
      </c>
      <c r="E134" s="339">
        <v>30</v>
      </c>
      <c r="F134" s="31">
        <v>5</v>
      </c>
      <c r="G134" s="98">
        <v>35</v>
      </c>
    </row>
    <row r="135" spans="1:7" ht="13.8" thickBot="1">
      <c r="A135" s="496">
        <v>2013956</v>
      </c>
      <c r="B135" s="20" t="s">
        <v>26</v>
      </c>
      <c r="C135" s="19" t="s">
        <v>195</v>
      </c>
      <c r="D135" s="47" t="s">
        <v>30</v>
      </c>
      <c r="E135" s="352">
        <v>20</v>
      </c>
      <c r="F135" s="61">
        <v>10</v>
      </c>
      <c r="G135" s="97">
        <v>30</v>
      </c>
    </row>
  </sheetData>
  <sortState xmlns:xlrd2="http://schemas.microsoft.com/office/spreadsheetml/2017/richdata2" ref="A8:G135">
    <sortCondition ref="D8:D135"/>
  </sortState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9290-1B0D-438E-83A8-64C0121DF400}">
  <dimension ref="A1:F241"/>
  <sheetViews>
    <sheetView zoomScaleNormal="100" workbookViewId="0">
      <selection activeCell="B3" sqref="B3"/>
    </sheetView>
  </sheetViews>
  <sheetFormatPr defaultColWidth="9.109375" defaultRowHeight="13.2"/>
  <cols>
    <col min="1" max="1" width="9" style="2" customWidth="1"/>
    <col min="2" max="2" width="11.109375" style="2" customWidth="1"/>
    <col min="3" max="3" width="22" style="2" customWidth="1"/>
    <col min="4" max="4" width="8" style="2" customWidth="1"/>
    <col min="5" max="5" width="5.6640625" style="249" customWidth="1"/>
    <col min="6" max="6" width="8.5546875" style="305" customWidth="1"/>
    <col min="7" max="16384" width="9.109375" style="2"/>
  </cols>
  <sheetData>
    <row r="1" spans="1:6" ht="12" customHeight="1">
      <c r="A1" s="632" t="s">
        <v>103</v>
      </c>
      <c r="B1" s="632"/>
      <c r="C1" s="632"/>
      <c r="D1" s="632"/>
      <c r="E1" s="632"/>
      <c r="F1" s="632"/>
    </row>
    <row r="2" spans="1:6" ht="12" customHeight="1">
      <c r="A2" s="632" t="s">
        <v>443</v>
      </c>
      <c r="B2" s="632"/>
      <c r="C2" s="632"/>
      <c r="D2" s="632"/>
      <c r="E2" s="632"/>
      <c r="F2" s="632"/>
    </row>
    <row r="3" spans="1:6" ht="12" customHeight="1">
      <c r="A3" s="7"/>
      <c r="B3" s="7"/>
      <c r="C3" s="7"/>
      <c r="D3" s="7"/>
      <c r="E3" s="7"/>
      <c r="F3" s="244"/>
    </row>
    <row r="4" spans="1:6" ht="12" customHeight="1">
      <c r="A4" s="477">
        <v>1</v>
      </c>
      <c r="B4" s="246">
        <v>45220</v>
      </c>
      <c r="C4" s="247" t="s">
        <v>76</v>
      </c>
      <c r="D4" s="476"/>
      <c r="E4" s="248"/>
      <c r="F4" s="245"/>
    </row>
    <row r="5" spans="1:6" ht="12" customHeight="1" thickBot="1">
      <c r="A5" s="1"/>
      <c r="B5" s="1"/>
      <c r="C5" s="5"/>
      <c r="D5" s="1"/>
      <c r="F5" s="244"/>
    </row>
    <row r="6" spans="1:6" ht="11.25" customHeight="1" thickBot="1">
      <c r="A6" s="490" t="s">
        <v>3</v>
      </c>
      <c r="B6" s="491" t="s">
        <v>4</v>
      </c>
      <c r="C6" s="491" t="s">
        <v>5</v>
      </c>
      <c r="D6" s="492" t="s">
        <v>6</v>
      </c>
      <c r="E6" s="493">
        <v>1</v>
      </c>
      <c r="F6" s="498" t="s">
        <v>411</v>
      </c>
    </row>
    <row r="7" spans="1:6" ht="12" customHeight="1">
      <c r="A7" s="250">
        <v>2000888</v>
      </c>
      <c r="B7" s="44" t="s">
        <v>47</v>
      </c>
      <c r="C7" s="251" t="s">
        <v>50</v>
      </c>
      <c r="D7" s="252" t="s">
        <v>23</v>
      </c>
      <c r="E7" s="253">
        <v>15</v>
      </c>
      <c r="F7" s="474">
        <f>E7</f>
        <v>15</v>
      </c>
    </row>
    <row r="8" spans="1:6" ht="12" customHeight="1">
      <c r="A8" s="254">
        <v>2008152</v>
      </c>
      <c r="B8" s="15" t="s">
        <v>10</v>
      </c>
      <c r="C8" s="16" t="s">
        <v>55</v>
      </c>
      <c r="D8" s="34" t="s">
        <v>23</v>
      </c>
      <c r="E8" s="255">
        <v>40</v>
      </c>
      <c r="F8" s="256">
        <v>40</v>
      </c>
    </row>
    <row r="9" spans="1:6" ht="12" customHeight="1">
      <c r="A9" s="26">
        <v>2013134</v>
      </c>
      <c r="B9" s="11" t="s">
        <v>10</v>
      </c>
      <c r="C9" s="12" t="s">
        <v>81</v>
      </c>
      <c r="D9" s="31" t="s">
        <v>23</v>
      </c>
      <c r="E9" s="257">
        <v>25</v>
      </c>
      <c r="F9" s="258">
        <v>25</v>
      </c>
    </row>
    <row r="10" spans="1:6" ht="12" customHeight="1">
      <c r="A10" s="26">
        <v>2000642</v>
      </c>
      <c r="B10" s="11" t="s">
        <v>10</v>
      </c>
      <c r="C10" s="12" t="s">
        <v>83</v>
      </c>
      <c r="D10" s="31" t="s">
        <v>23</v>
      </c>
      <c r="E10" s="257">
        <v>15</v>
      </c>
      <c r="F10" s="258">
        <v>15</v>
      </c>
    </row>
    <row r="11" spans="1:6" ht="12" customHeight="1">
      <c r="A11" s="26">
        <v>2002129</v>
      </c>
      <c r="B11" s="11" t="s">
        <v>10</v>
      </c>
      <c r="C11" s="12" t="s">
        <v>86</v>
      </c>
      <c r="D11" s="31" t="s">
        <v>23</v>
      </c>
      <c r="E11" s="257">
        <v>3</v>
      </c>
      <c r="F11" s="258">
        <v>3</v>
      </c>
    </row>
    <row r="12" spans="1:6" ht="12" customHeight="1">
      <c r="A12" s="26">
        <v>2013794</v>
      </c>
      <c r="B12" s="11" t="s">
        <v>10</v>
      </c>
      <c r="C12" s="12" t="s">
        <v>93</v>
      </c>
      <c r="D12" s="31" t="s">
        <v>23</v>
      </c>
      <c r="E12" s="257">
        <v>1</v>
      </c>
      <c r="F12" s="258">
        <v>1</v>
      </c>
    </row>
    <row r="13" spans="1:6" ht="12" customHeight="1">
      <c r="A13" s="12">
        <v>2008165</v>
      </c>
      <c r="B13" s="11" t="s">
        <v>11</v>
      </c>
      <c r="C13" s="12" t="s">
        <v>173</v>
      </c>
      <c r="D13" s="31" t="s">
        <v>23</v>
      </c>
      <c r="E13" s="257">
        <v>45</v>
      </c>
      <c r="F13" s="258">
        <v>45</v>
      </c>
    </row>
    <row r="14" spans="1:6" ht="12" customHeight="1">
      <c r="A14" s="12">
        <v>2013862</v>
      </c>
      <c r="B14" s="11" t="s">
        <v>11</v>
      </c>
      <c r="C14" s="12" t="s">
        <v>179</v>
      </c>
      <c r="D14" s="31" t="s">
        <v>23</v>
      </c>
      <c r="E14" s="257">
        <v>25</v>
      </c>
      <c r="F14" s="258">
        <v>25</v>
      </c>
    </row>
    <row r="15" spans="1:6" ht="12" customHeight="1">
      <c r="A15" s="12">
        <v>2015132</v>
      </c>
      <c r="B15" s="11" t="s">
        <v>11</v>
      </c>
      <c r="C15" s="12" t="s">
        <v>180</v>
      </c>
      <c r="D15" s="31" t="s">
        <v>23</v>
      </c>
      <c r="E15" s="257">
        <v>20</v>
      </c>
      <c r="F15" s="258">
        <v>20</v>
      </c>
    </row>
    <row r="16" spans="1:6" ht="12" customHeight="1">
      <c r="A16" s="12">
        <v>2010153</v>
      </c>
      <c r="B16" s="11" t="s">
        <v>11</v>
      </c>
      <c r="C16" s="12" t="s">
        <v>176</v>
      </c>
      <c r="D16" s="31" t="s">
        <v>23</v>
      </c>
      <c r="E16" s="257">
        <v>1</v>
      </c>
      <c r="F16" s="258">
        <v>1</v>
      </c>
    </row>
    <row r="17" spans="1:6" ht="12" customHeight="1">
      <c r="A17" s="259">
        <v>2010344</v>
      </c>
      <c r="B17" s="11" t="s">
        <v>21</v>
      </c>
      <c r="C17" s="12" t="s">
        <v>182</v>
      </c>
      <c r="D17" s="31" t="s">
        <v>23</v>
      </c>
      <c r="E17" s="257">
        <v>25</v>
      </c>
      <c r="F17" s="258">
        <v>25</v>
      </c>
    </row>
    <row r="18" spans="1:6" ht="12" customHeight="1">
      <c r="A18" s="30">
        <v>2013998</v>
      </c>
      <c r="B18" s="11" t="s">
        <v>22</v>
      </c>
      <c r="C18" s="12" t="s">
        <v>109</v>
      </c>
      <c r="D18" s="31" t="s">
        <v>23</v>
      </c>
      <c r="E18" s="257">
        <v>20</v>
      </c>
      <c r="F18" s="258">
        <v>20</v>
      </c>
    </row>
    <row r="19" spans="1:6" ht="12" customHeight="1">
      <c r="A19" s="12">
        <v>2014942</v>
      </c>
      <c r="B19" s="11" t="s">
        <v>11</v>
      </c>
      <c r="C19" s="12" t="s">
        <v>260</v>
      </c>
      <c r="D19" s="31" t="s">
        <v>12</v>
      </c>
      <c r="E19" s="257">
        <v>5</v>
      </c>
      <c r="F19" s="258">
        <v>5</v>
      </c>
    </row>
    <row r="20" spans="1:6" ht="12" customHeight="1">
      <c r="A20" s="26">
        <v>2002297</v>
      </c>
      <c r="B20" s="11" t="s">
        <v>10</v>
      </c>
      <c r="C20" s="12" t="s">
        <v>79</v>
      </c>
      <c r="D20" s="31" t="s">
        <v>34</v>
      </c>
      <c r="E20" s="257">
        <v>35</v>
      </c>
      <c r="F20" s="258">
        <v>35</v>
      </c>
    </row>
    <row r="21" spans="1:6" ht="12" customHeight="1">
      <c r="A21" s="30">
        <v>2005265</v>
      </c>
      <c r="B21" s="11" t="s">
        <v>22</v>
      </c>
      <c r="C21" s="12" t="s">
        <v>261</v>
      </c>
      <c r="D21" s="31" t="s">
        <v>34</v>
      </c>
      <c r="E21" s="257">
        <v>25</v>
      </c>
      <c r="F21" s="258">
        <v>25</v>
      </c>
    </row>
    <row r="22" spans="1:6" ht="12" customHeight="1">
      <c r="A22" s="36">
        <v>2006510</v>
      </c>
      <c r="B22" s="11" t="s">
        <v>9</v>
      </c>
      <c r="C22" s="260" t="s">
        <v>56</v>
      </c>
      <c r="D22" s="46" t="s">
        <v>14</v>
      </c>
      <c r="E22" s="261">
        <v>10</v>
      </c>
      <c r="F22" s="276">
        <f>E22</f>
        <v>10</v>
      </c>
    </row>
    <row r="23" spans="1:6" ht="12" customHeight="1">
      <c r="A23" s="262">
        <v>2001887</v>
      </c>
      <c r="B23" s="11" t="s">
        <v>47</v>
      </c>
      <c r="C23" s="260" t="s">
        <v>61</v>
      </c>
      <c r="D23" s="263" t="s">
        <v>14</v>
      </c>
      <c r="E23" s="264">
        <v>25</v>
      </c>
      <c r="F23" s="276">
        <f>E23</f>
        <v>25</v>
      </c>
    </row>
    <row r="24" spans="1:6" ht="12" customHeight="1">
      <c r="A24" s="26">
        <v>2007645</v>
      </c>
      <c r="B24" s="11" t="s">
        <v>10</v>
      </c>
      <c r="C24" s="12" t="s">
        <v>52</v>
      </c>
      <c r="D24" s="31" t="s">
        <v>14</v>
      </c>
      <c r="E24" s="257">
        <v>45</v>
      </c>
      <c r="F24" s="258">
        <v>45</v>
      </c>
    </row>
    <row r="25" spans="1:6" ht="12" customHeight="1">
      <c r="A25" s="26">
        <v>2003966</v>
      </c>
      <c r="B25" s="11" t="s">
        <v>10</v>
      </c>
      <c r="C25" s="12" t="s">
        <v>80</v>
      </c>
      <c r="D25" s="31" t="s">
        <v>14</v>
      </c>
      <c r="E25" s="257">
        <v>30</v>
      </c>
      <c r="F25" s="258">
        <v>30</v>
      </c>
    </row>
    <row r="26" spans="1:6" ht="12" customHeight="1">
      <c r="A26" s="12">
        <v>2009850</v>
      </c>
      <c r="B26" s="11" t="s">
        <v>11</v>
      </c>
      <c r="C26" s="12" t="s">
        <v>341</v>
      </c>
      <c r="D26" s="31" t="s">
        <v>14</v>
      </c>
      <c r="E26" s="257">
        <v>1</v>
      </c>
      <c r="F26" s="258">
        <v>1</v>
      </c>
    </row>
    <row r="27" spans="1:6" ht="12" customHeight="1">
      <c r="A27" s="12">
        <v>2010988</v>
      </c>
      <c r="B27" s="11" t="s">
        <v>11</v>
      </c>
      <c r="C27" s="12" t="s">
        <v>114</v>
      </c>
      <c r="D27" s="31" t="s">
        <v>14</v>
      </c>
      <c r="E27" s="257">
        <v>1</v>
      </c>
      <c r="F27" s="258">
        <v>1</v>
      </c>
    </row>
    <row r="28" spans="1:6" ht="12" customHeight="1">
      <c r="A28" s="12">
        <v>2005896</v>
      </c>
      <c r="B28" s="11" t="s">
        <v>21</v>
      </c>
      <c r="C28" s="12" t="s">
        <v>130</v>
      </c>
      <c r="D28" s="31" t="s">
        <v>14</v>
      </c>
      <c r="E28" s="257">
        <v>30</v>
      </c>
      <c r="F28" s="258">
        <v>30</v>
      </c>
    </row>
    <row r="29" spans="1:6" ht="12" customHeight="1">
      <c r="A29" s="254">
        <v>2010140</v>
      </c>
      <c r="B29" s="265" t="s">
        <v>22</v>
      </c>
      <c r="C29" s="266" t="s">
        <v>111</v>
      </c>
      <c r="D29" s="267" t="s">
        <v>14</v>
      </c>
      <c r="E29" s="268">
        <v>40</v>
      </c>
      <c r="F29" s="269">
        <v>40</v>
      </c>
    </row>
    <row r="30" spans="1:6" ht="12" customHeight="1">
      <c r="A30" s="12">
        <v>2012070</v>
      </c>
      <c r="B30" s="265" t="s">
        <v>11</v>
      </c>
      <c r="C30" s="270" t="s">
        <v>145</v>
      </c>
      <c r="D30" s="271" t="s">
        <v>39</v>
      </c>
      <c r="E30" s="272">
        <v>1</v>
      </c>
      <c r="F30" s="273">
        <v>1</v>
      </c>
    </row>
    <row r="31" spans="1:6" ht="12" customHeight="1">
      <c r="A31" s="12">
        <v>2015190</v>
      </c>
      <c r="B31" s="265" t="s">
        <v>11</v>
      </c>
      <c r="C31" s="270" t="s">
        <v>143</v>
      </c>
      <c r="D31" s="271" t="s">
        <v>39</v>
      </c>
      <c r="E31" s="274">
        <v>1</v>
      </c>
      <c r="F31" s="275">
        <v>1</v>
      </c>
    </row>
    <row r="32" spans="1:6" ht="12" customHeight="1">
      <c r="A32" s="262">
        <v>2008453</v>
      </c>
      <c r="B32" s="11" t="s">
        <v>9</v>
      </c>
      <c r="C32" s="260" t="s">
        <v>58</v>
      </c>
      <c r="D32" s="263" t="s">
        <v>33</v>
      </c>
      <c r="E32" s="257">
        <v>20</v>
      </c>
      <c r="F32" s="276">
        <f>E32</f>
        <v>20</v>
      </c>
    </row>
    <row r="33" spans="1:6" ht="12" customHeight="1">
      <c r="A33" s="26">
        <v>2007535</v>
      </c>
      <c r="B33" s="265" t="s">
        <v>10</v>
      </c>
      <c r="C33" s="270" t="s">
        <v>85</v>
      </c>
      <c r="D33" s="271" t="s">
        <v>33</v>
      </c>
      <c r="E33" s="272">
        <v>5</v>
      </c>
      <c r="F33" s="275">
        <v>5</v>
      </c>
    </row>
    <row r="34" spans="1:6" ht="12" customHeight="1">
      <c r="A34" s="26">
        <v>2007519</v>
      </c>
      <c r="B34" s="265" t="s">
        <v>10</v>
      </c>
      <c r="C34" s="270" t="s">
        <v>88</v>
      </c>
      <c r="D34" s="271" t="s">
        <v>33</v>
      </c>
      <c r="E34" s="274">
        <v>1</v>
      </c>
      <c r="F34" s="275">
        <v>1</v>
      </c>
    </row>
    <row r="35" spans="1:6" ht="12" customHeight="1">
      <c r="A35" s="12">
        <v>2009698</v>
      </c>
      <c r="B35" s="265" t="s">
        <v>11</v>
      </c>
      <c r="C35" s="270" t="s">
        <v>119</v>
      </c>
      <c r="D35" s="271" t="s">
        <v>33</v>
      </c>
      <c r="E35" s="274">
        <v>35</v>
      </c>
      <c r="F35" s="275">
        <v>35</v>
      </c>
    </row>
    <row r="36" spans="1:6" ht="12" customHeight="1">
      <c r="A36" s="12">
        <v>2007962</v>
      </c>
      <c r="B36" s="265" t="s">
        <v>11</v>
      </c>
      <c r="C36" s="270" t="s">
        <v>120</v>
      </c>
      <c r="D36" s="271" t="s">
        <v>33</v>
      </c>
      <c r="E36" s="274">
        <v>30</v>
      </c>
      <c r="F36" s="275">
        <v>30</v>
      </c>
    </row>
    <row r="37" spans="1:6" ht="12" customHeight="1">
      <c r="A37" s="12">
        <v>2012164</v>
      </c>
      <c r="B37" s="265" t="s">
        <v>11</v>
      </c>
      <c r="C37" s="270" t="s">
        <v>118</v>
      </c>
      <c r="D37" s="271" t="s">
        <v>33</v>
      </c>
      <c r="E37" s="274">
        <v>1</v>
      </c>
      <c r="F37" s="275">
        <v>1</v>
      </c>
    </row>
    <row r="38" spans="1:6" ht="12" customHeight="1">
      <c r="A38" s="12">
        <v>2014654</v>
      </c>
      <c r="B38" s="265" t="s">
        <v>11</v>
      </c>
      <c r="C38" s="270" t="s">
        <v>214</v>
      </c>
      <c r="D38" s="271" t="s">
        <v>35</v>
      </c>
      <c r="E38" s="272">
        <v>1</v>
      </c>
      <c r="F38" s="275">
        <v>1</v>
      </c>
    </row>
    <row r="39" spans="1:6" ht="12" customHeight="1">
      <c r="A39" s="12">
        <v>2013309</v>
      </c>
      <c r="B39" s="265" t="s">
        <v>11</v>
      </c>
      <c r="C39" s="270" t="s">
        <v>146</v>
      </c>
      <c r="D39" s="271" t="s">
        <v>38</v>
      </c>
      <c r="E39" s="274">
        <v>1</v>
      </c>
      <c r="F39" s="275">
        <v>1</v>
      </c>
    </row>
    <row r="40" spans="1:6" ht="12" customHeight="1">
      <c r="A40" s="26">
        <v>2008819</v>
      </c>
      <c r="B40" s="265" t="s">
        <v>10</v>
      </c>
      <c r="C40" s="270" t="s">
        <v>84</v>
      </c>
      <c r="D40" s="271" t="s">
        <v>31</v>
      </c>
      <c r="E40" s="272">
        <v>10</v>
      </c>
      <c r="F40" s="275">
        <v>10</v>
      </c>
    </row>
    <row r="41" spans="1:6" ht="12" customHeight="1">
      <c r="A41" s="26">
        <v>2001968</v>
      </c>
      <c r="B41" s="265" t="s">
        <v>10</v>
      </c>
      <c r="C41" s="270" t="s">
        <v>87</v>
      </c>
      <c r="D41" s="271" t="s">
        <v>31</v>
      </c>
      <c r="E41" s="274">
        <v>1</v>
      </c>
      <c r="F41" s="275">
        <v>1</v>
      </c>
    </row>
    <row r="42" spans="1:6" ht="12" customHeight="1">
      <c r="A42" s="26">
        <v>2008822</v>
      </c>
      <c r="B42" s="265" t="s">
        <v>10</v>
      </c>
      <c r="C42" s="270" t="s">
        <v>92</v>
      </c>
      <c r="D42" s="271" t="s">
        <v>31</v>
      </c>
      <c r="E42" s="274">
        <v>1</v>
      </c>
      <c r="F42" s="275">
        <v>1</v>
      </c>
    </row>
    <row r="43" spans="1:6" ht="12" customHeight="1">
      <c r="A43" s="26">
        <v>2009180</v>
      </c>
      <c r="B43" s="265" t="s">
        <v>10</v>
      </c>
      <c r="C43" s="270" t="s">
        <v>90</v>
      </c>
      <c r="D43" s="271" t="s">
        <v>29</v>
      </c>
      <c r="E43" s="274">
        <v>1</v>
      </c>
      <c r="F43" s="275">
        <v>1</v>
      </c>
    </row>
    <row r="44" spans="1:6" ht="12" customHeight="1">
      <c r="A44" s="36">
        <v>2001955</v>
      </c>
      <c r="B44" s="11" t="s">
        <v>9</v>
      </c>
      <c r="C44" s="260" t="s">
        <v>72</v>
      </c>
      <c r="D44" s="46" t="s">
        <v>13</v>
      </c>
      <c r="E44" s="261">
        <v>5</v>
      </c>
      <c r="F44" s="276">
        <f>E44</f>
        <v>5</v>
      </c>
    </row>
    <row r="45" spans="1:6" ht="12" customHeight="1">
      <c r="A45" s="36">
        <v>2003225</v>
      </c>
      <c r="B45" s="11" t="s">
        <v>9</v>
      </c>
      <c r="C45" s="260" t="s">
        <v>70</v>
      </c>
      <c r="D45" s="46" t="s">
        <v>13</v>
      </c>
      <c r="E45" s="261">
        <v>3</v>
      </c>
      <c r="F45" s="276">
        <f>E45</f>
        <v>3</v>
      </c>
    </row>
    <row r="46" spans="1:6" ht="12" customHeight="1">
      <c r="A46" s="26">
        <v>2008615</v>
      </c>
      <c r="B46" s="265" t="s">
        <v>10</v>
      </c>
      <c r="C46" s="270" t="s">
        <v>82</v>
      </c>
      <c r="D46" s="271" t="s">
        <v>13</v>
      </c>
      <c r="E46" s="274">
        <v>20</v>
      </c>
      <c r="F46" s="275">
        <v>20</v>
      </c>
    </row>
    <row r="47" spans="1:6" ht="12" customHeight="1">
      <c r="A47" s="12">
        <v>2013752</v>
      </c>
      <c r="B47" s="265" t="s">
        <v>11</v>
      </c>
      <c r="C47" s="270" t="s">
        <v>217</v>
      </c>
      <c r="D47" s="271" t="s">
        <v>13</v>
      </c>
      <c r="E47" s="274">
        <v>1</v>
      </c>
      <c r="F47" s="275">
        <v>1</v>
      </c>
    </row>
    <row r="48" spans="1:6" ht="12" customHeight="1">
      <c r="A48" s="12">
        <v>2016348</v>
      </c>
      <c r="B48" s="265" t="s">
        <v>11</v>
      </c>
      <c r="C48" s="270" t="s">
        <v>78</v>
      </c>
      <c r="D48" s="271" t="s">
        <v>13</v>
      </c>
      <c r="E48" s="274">
        <v>1</v>
      </c>
      <c r="F48" s="275">
        <v>1</v>
      </c>
    </row>
    <row r="49" spans="1:6" ht="12" customHeight="1">
      <c r="A49" s="259">
        <v>2009164</v>
      </c>
      <c r="B49" s="265" t="s">
        <v>21</v>
      </c>
      <c r="C49" s="270" t="s">
        <v>133</v>
      </c>
      <c r="D49" s="271" t="s">
        <v>13</v>
      </c>
      <c r="E49" s="272">
        <v>45</v>
      </c>
      <c r="F49" s="275">
        <v>45</v>
      </c>
    </row>
    <row r="50" spans="1:6" ht="12" customHeight="1">
      <c r="A50" s="12">
        <v>2012203</v>
      </c>
      <c r="B50" s="265" t="s">
        <v>11</v>
      </c>
      <c r="C50" s="270" t="s">
        <v>340</v>
      </c>
      <c r="D50" s="271" t="s">
        <v>32</v>
      </c>
      <c r="E50" s="274">
        <v>40</v>
      </c>
      <c r="F50" s="275">
        <v>40</v>
      </c>
    </row>
    <row r="51" spans="1:6" ht="12" customHeight="1">
      <c r="A51" s="12">
        <v>2014463</v>
      </c>
      <c r="B51" s="265" t="s">
        <v>11</v>
      </c>
      <c r="C51" s="270" t="s">
        <v>127</v>
      </c>
      <c r="D51" s="271" t="s">
        <v>32</v>
      </c>
      <c r="E51" s="272">
        <v>15</v>
      </c>
      <c r="F51" s="275">
        <v>15</v>
      </c>
    </row>
    <row r="52" spans="1:6" ht="12" customHeight="1">
      <c r="A52" s="12">
        <v>2004499</v>
      </c>
      <c r="B52" s="265" t="s">
        <v>11</v>
      </c>
      <c r="C52" s="270" t="s">
        <v>123</v>
      </c>
      <c r="D52" s="271" t="s">
        <v>32</v>
      </c>
      <c r="E52" s="274">
        <v>1</v>
      </c>
      <c r="F52" s="275">
        <v>1</v>
      </c>
    </row>
    <row r="53" spans="1:6" ht="12" customHeight="1">
      <c r="A53" s="12">
        <v>2014832</v>
      </c>
      <c r="B53" s="265" t="s">
        <v>11</v>
      </c>
      <c r="C53" s="270" t="s">
        <v>122</v>
      </c>
      <c r="D53" s="271" t="s">
        <v>32</v>
      </c>
      <c r="E53" s="274">
        <v>1</v>
      </c>
      <c r="F53" s="275">
        <v>1</v>
      </c>
    </row>
    <row r="54" spans="1:6" ht="12" customHeight="1">
      <c r="A54" s="12">
        <v>2014560</v>
      </c>
      <c r="B54" s="265" t="s">
        <v>11</v>
      </c>
      <c r="C54" s="270" t="s">
        <v>125</v>
      </c>
      <c r="D54" s="271" t="s">
        <v>32</v>
      </c>
      <c r="E54" s="272">
        <v>1</v>
      </c>
      <c r="F54" s="275">
        <v>1</v>
      </c>
    </row>
    <row r="55" spans="1:6" ht="12" customHeight="1">
      <c r="A55" s="259">
        <v>2011631</v>
      </c>
      <c r="B55" s="265" t="s">
        <v>21</v>
      </c>
      <c r="C55" s="270" t="s">
        <v>124</v>
      </c>
      <c r="D55" s="271" t="s">
        <v>32</v>
      </c>
      <c r="E55" s="274">
        <v>35</v>
      </c>
      <c r="F55" s="275">
        <v>35</v>
      </c>
    </row>
    <row r="56" spans="1:6" ht="12" customHeight="1">
      <c r="A56" s="30">
        <v>2014573</v>
      </c>
      <c r="B56" s="265" t="s">
        <v>22</v>
      </c>
      <c r="C56" s="270" t="s">
        <v>121</v>
      </c>
      <c r="D56" s="271" t="s">
        <v>32</v>
      </c>
      <c r="E56" s="274">
        <v>30</v>
      </c>
      <c r="F56" s="275">
        <v>30</v>
      </c>
    </row>
    <row r="57" spans="1:6" ht="12" customHeight="1">
      <c r="A57" s="259">
        <v>2007629</v>
      </c>
      <c r="B57" s="265" t="s">
        <v>21</v>
      </c>
      <c r="C57" s="270" t="s">
        <v>233</v>
      </c>
      <c r="D57" s="271" t="s">
        <v>43</v>
      </c>
      <c r="E57" s="272">
        <v>40</v>
      </c>
      <c r="F57" s="275">
        <v>40</v>
      </c>
    </row>
    <row r="58" spans="1:6" ht="12" customHeight="1">
      <c r="A58" s="36">
        <v>2001230</v>
      </c>
      <c r="B58" s="11" t="s">
        <v>9</v>
      </c>
      <c r="C58" s="260" t="s">
        <v>75</v>
      </c>
      <c r="D58" s="46" t="s">
        <v>8</v>
      </c>
      <c r="E58" s="261">
        <v>1</v>
      </c>
      <c r="F58" s="276">
        <f>E58</f>
        <v>1</v>
      </c>
    </row>
    <row r="59" spans="1:6" ht="12" customHeight="1">
      <c r="A59" s="262">
        <v>2001751</v>
      </c>
      <c r="B59" s="11" t="s">
        <v>9</v>
      </c>
      <c r="C59" s="260" t="s">
        <v>68</v>
      </c>
      <c r="D59" s="263" t="s">
        <v>28</v>
      </c>
      <c r="E59" s="257">
        <v>25</v>
      </c>
      <c r="F59" s="276">
        <f>E59</f>
        <v>25</v>
      </c>
    </row>
    <row r="60" spans="1:6" ht="12" customHeight="1">
      <c r="A60" s="36">
        <v>2000752</v>
      </c>
      <c r="B60" s="11" t="s">
        <v>9</v>
      </c>
      <c r="C60" s="260" t="s">
        <v>439</v>
      </c>
      <c r="D60" s="46" t="s">
        <v>15</v>
      </c>
      <c r="E60" s="261">
        <v>1</v>
      </c>
      <c r="F60" s="276">
        <f>E60</f>
        <v>1</v>
      </c>
    </row>
    <row r="61" spans="1:6" ht="12" customHeight="1">
      <c r="A61" s="254">
        <v>2013118</v>
      </c>
      <c r="B61" s="265" t="s">
        <v>10</v>
      </c>
      <c r="C61" s="266" t="s">
        <v>94</v>
      </c>
      <c r="D61" s="267" t="s">
        <v>15</v>
      </c>
      <c r="E61" s="268">
        <v>1</v>
      </c>
      <c r="F61" s="269">
        <v>1</v>
      </c>
    </row>
    <row r="62" spans="1:6" ht="12" customHeight="1">
      <c r="A62" s="12">
        <v>2000477</v>
      </c>
      <c r="B62" s="265" t="s">
        <v>11</v>
      </c>
      <c r="C62" s="270" t="s">
        <v>228</v>
      </c>
      <c r="D62" s="271" t="s">
        <v>15</v>
      </c>
      <c r="E62" s="272">
        <v>3</v>
      </c>
      <c r="F62" s="275">
        <v>3</v>
      </c>
    </row>
    <row r="63" spans="1:6" ht="12" customHeight="1">
      <c r="A63" s="12">
        <v>2014939</v>
      </c>
      <c r="B63" s="265" t="s">
        <v>11</v>
      </c>
      <c r="C63" s="270" t="s">
        <v>252</v>
      </c>
      <c r="D63" s="271" t="s">
        <v>15</v>
      </c>
      <c r="E63" s="274">
        <v>1</v>
      </c>
      <c r="F63" s="275">
        <v>1</v>
      </c>
    </row>
    <row r="64" spans="1:6" ht="12" customHeight="1">
      <c r="A64" s="12">
        <v>2016212</v>
      </c>
      <c r="B64" s="277" t="s">
        <v>11</v>
      </c>
      <c r="C64" s="278" t="s">
        <v>258</v>
      </c>
      <c r="D64" s="279" t="s">
        <v>15</v>
      </c>
      <c r="E64" s="255">
        <v>1</v>
      </c>
      <c r="F64" s="280">
        <v>1</v>
      </c>
    </row>
    <row r="65" spans="1:6" ht="12" customHeight="1">
      <c r="A65" s="69">
        <v>2014829</v>
      </c>
      <c r="B65" s="15" t="s">
        <v>22</v>
      </c>
      <c r="C65" s="16" t="s">
        <v>238</v>
      </c>
      <c r="D65" s="48" t="s">
        <v>15</v>
      </c>
      <c r="E65" s="281">
        <v>35</v>
      </c>
      <c r="F65" s="256">
        <v>35</v>
      </c>
    </row>
    <row r="66" spans="1:6" ht="12" customHeight="1">
      <c r="A66" s="30">
        <v>2014861</v>
      </c>
      <c r="B66" s="11" t="s">
        <v>22</v>
      </c>
      <c r="C66" s="12" t="s">
        <v>240</v>
      </c>
      <c r="D66" s="46" t="s">
        <v>15</v>
      </c>
      <c r="E66" s="282">
        <v>15</v>
      </c>
      <c r="F66" s="258">
        <v>15</v>
      </c>
    </row>
    <row r="67" spans="1:6" ht="12" customHeight="1">
      <c r="A67" s="26">
        <v>2002695</v>
      </c>
      <c r="B67" s="11" t="s">
        <v>10</v>
      </c>
      <c r="C67" s="12" t="s">
        <v>89</v>
      </c>
      <c r="D67" s="46" t="s">
        <v>41</v>
      </c>
      <c r="E67" s="282">
        <v>1</v>
      </c>
      <c r="F67" s="258">
        <v>1</v>
      </c>
    </row>
    <row r="68" spans="1:6" ht="12" customHeight="1">
      <c r="A68" s="12">
        <v>2002598</v>
      </c>
      <c r="B68" s="11" t="s">
        <v>11</v>
      </c>
      <c r="C68" s="12" t="s">
        <v>158</v>
      </c>
      <c r="D68" s="46" t="s">
        <v>41</v>
      </c>
      <c r="E68" s="282">
        <v>1</v>
      </c>
      <c r="F68" s="258">
        <v>1</v>
      </c>
    </row>
    <row r="69" spans="1:6" ht="12" customHeight="1">
      <c r="A69" s="26">
        <v>2007399</v>
      </c>
      <c r="B69" s="11" t="s">
        <v>10</v>
      </c>
      <c r="C69" s="12" t="s">
        <v>91</v>
      </c>
      <c r="D69" s="46" t="s">
        <v>30</v>
      </c>
      <c r="E69" s="282">
        <v>1</v>
      </c>
      <c r="F69" s="258">
        <v>1</v>
      </c>
    </row>
    <row r="70" spans="1:6" ht="12" customHeight="1">
      <c r="A70" s="283">
        <v>2008000</v>
      </c>
      <c r="B70" s="284" t="s">
        <v>10</v>
      </c>
      <c r="C70" s="266" t="s">
        <v>77</v>
      </c>
      <c r="D70" s="285" t="s">
        <v>30</v>
      </c>
      <c r="E70" s="268">
        <v>1</v>
      </c>
      <c r="F70" s="286">
        <v>1</v>
      </c>
    </row>
    <row r="71" spans="1:6" ht="12" customHeight="1">
      <c r="A71" s="287">
        <v>2012119</v>
      </c>
      <c r="B71" s="288" t="s">
        <v>11</v>
      </c>
      <c r="C71" s="270" t="s">
        <v>221</v>
      </c>
      <c r="D71" s="289" t="s">
        <v>30</v>
      </c>
      <c r="E71" s="274">
        <v>10</v>
      </c>
      <c r="F71" s="290">
        <v>10</v>
      </c>
    </row>
    <row r="72" spans="1:6" ht="12" customHeight="1">
      <c r="A72" s="287">
        <v>2007865</v>
      </c>
      <c r="B72" s="288" t="s">
        <v>11</v>
      </c>
      <c r="C72" s="270" t="s">
        <v>220</v>
      </c>
      <c r="D72" s="289" t="s">
        <v>30</v>
      </c>
      <c r="E72" s="272">
        <v>1</v>
      </c>
      <c r="F72" s="290">
        <v>1</v>
      </c>
    </row>
    <row r="73" spans="1:6" ht="12" customHeight="1">
      <c r="A73" s="287">
        <v>2015242</v>
      </c>
      <c r="B73" s="288" t="s">
        <v>11</v>
      </c>
      <c r="C73" s="270" t="s">
        <v>206</v>
      </c>
      <c r="D73" s="289" t="s">
        <v>30</v>
      </c>
      <c r="E73" s="274">
        <v>1</v>
      </c>
      <c r="F73" s="290">
        <v>1</v>
      </c>
    </row>
    <row r="74" spans="1:6" ht="12" customHeight="1">
      <c r="A74" s="287">
        <v>2013901</v>
      </c>
      <c r="B74" s="288" t="s">
        <v>11</v>
      </c>
      <c r="C74" s="270" t="s">
        <v>207</v>
      </c>
      <c r="D74" s="289" t="s">
        <v>30</v>
      </c>
      <c r="E74" s="272">
        <v>1</v>
      </c>
      <c r="F74" s="290">
        <v>1</v>
      </c>
    </row>
    <row r="75" spans="1:6" ht="12" customHeight="1">
      <c r="A75" s="291">
        <v>2015255</v>
      </c>
      <c r="B75" s="292" t="s">
        <v>11</v>
      </c>
      <c r="C75" s="278" t="s">
        <v>202</v>
      </c>
      <c r="D75" s="293" t="s">
        <v>30</v>
      </c>
      <c r="E75" s="294">
        <v>1</v>
      </c>
      <c r="F75" s="295">
        <v>1</v>
      </c>
    </row>
    <row r="76" spans="1:6" ht="12" customHeight="1">
      <c r="A76" s="296">
        <v>2011929</v>
      </c>
      <c r="B76" s="297" t="s">
        <v>22</v>
      </c>
      <c r="C76" s="298" t="s">
        <v>107</v>
      </c>
      <c r="D76" s="299">
        <v>0</v>
      </c>
      <c r="E76" s="272">
        <v>45</v>
      </c>
      <c r="F76" s="300">
        <v>45</v>
      </c>
    </row>
    <row r="77" spans="1:6" ht="12" customHeight="1">
      <c r="A77" s="262">
        <v>2003746</v>
      </c>
      <c r="B77" s="11" t="s">
        <v>47</v>
      </c>
      <c r="C77" s="260" t="s">
        <v>74</v>
      </c>
      <c r="D77" s="263">
        <v>0</v>
      </c>
      <c r="E77" s="264">
        <v>45</v>
      </c>
      <c r="F77" s="276">
        <f>E77</f>
        <v>45</v>
      </c>
    </row>
    <row r="78" spans="1:6" ht="12" customHeight="1">
      <c r="A78" s="262">
        <v>2001777</v>
      </c>
      <c r="B78" s="11" t="s">
        <v>47</v>
      </c>
      <c r="C78" s="260" t="s">
        <v>69</v>
      </c>
      <c r="D78" s="263">
        <v>0</v>
      </c>
      <c r="E78" s="264">
        <v>40</v>
      </c>
      <c r="F78" s="276">
        <f>E78</f>
        <v>40</v>
      </c>
    </row>
    <row r="79" spans="1:6" ht="12" customHeight="1" thickBot="1">
      <c r="A79" s="301">
        <v>2005472</v>
      </c>
      <c r="B79" s="20" t="s">
        <v>47</v>
      </c>
      <c r="C79" s="302" t="s">
        <v>46</v>
      </c>
      <c r="D79" s="303">
        <v>0</v>
      </c>
      <c r="E79" s="304">
        <v>35</v>
      </c>
      <c r="F79" s="475">
        <f>E79</f>
        <v>35</v>
      </c>
    </row>
    <row r="80" spans="1:6" ht="12" customHeight="1">
      <c r="D80" s="1"/>
    </row>
    <row r="81" spans="4:4" ht="12" customHeight="1">
      <c r="D81" s="1"/>
    </row>
    <row r="82" spans="4:4" ht="12" customHeight="1">
      <c r="D82" s="1"/>
    </row>
    <row r="83" spans="4:4" ht="12" customHeight="1">
      <c r="D83" s="1"/>
    </row>
    <row r="84" spans="4:4" ht="12" customHeight="1">
      <c r="D84" s="1"/>
    </row>
    <row r="85" spans="4:4" ht="12" customHeight="1">
      <c r="D85" s="1"/>
    </row>
    <row r="86" spans="4:4" ht="12" customHeight="1">
      <c r="D86" s="1"/>
    </row>
    <row r="87" spans="4:4" ht="12" customHeight="1">
      <c r="D87" s="1"/>
    </row>
    <row r="88" spans="4:4" ht="12" customHeight="1">
      <c r="D88" s="1"/>
    </row>
    <row r="89" spans="4:4" ht="12" customHeight="1">
      <c r="D89" s="1"/>
    </row>
    <row r="90" spans="4:4" ht="12" customHeight="1">
      <c r="D90" s="1"/>
    </row>
    <row r="91" spans="4:4" ht="12" customHeight="1">
      <c r="D91" s="1"/>
    </row>
    <row r="92" spans="4:4" ht="12" customHeight="1">
      <c r="D92" s="1"/>
    </row>
    <row r="93" spans="4:4" ht="12" customHeight="1">
      <c r="D93" s="1"/>
    </row>
    <row r="94" spans="4:4" ht="12" customHeight="1">
      <c r="D94" s="1"/>
    </row>
    <row r="95" spans="4:4" ht="12" customHeight="1">
      <c r="D95" s="1"/>
    </row>
    <row r="96" spans="4:4" ht="12" customHeight="1">
      <c r="D96" s="1"/>
    </row>
    <row r="97" spans="4:4" ht="12" customHeight="1">
      <c r="D97" s="1"/>
    </row>
    <row r="98" spans="4:4" ht="12" customHeight="1">
      <c r="D98" s="1"/>
    </row>
    <row r="99" spans="4:4" ht="12" customHeight="1">
      <c r="D99" s="1"/>
    </row>
    <row r="100" spans="4:4" ht="12" customHeight="1">
      <c r="D100" s="1"/>
    </row>
    <row r="101" spans="4:4" ht="12" customHeight="1">
      <c r="D101" s="1"/>
    </row>
    <row r="102" spans="4:4" ht="12" customHeight="1">
      <c r="D102" s="1"/>
    </row>
    <row r="103" spans="4:4" ht="12" customHeight="1">
      <c r="D103" s="1"/>
    </row>
    <row r="104" spans="4:4" ht="12" customHeight="1">
      <c r="D104" s="1"/>
    </row>
    <row r="105" spans="4:4" ht="12" customHeight="1">
      <c r="D105" s="1"/>
    </row>
    <row r="106" spans="4:4" ht="12" customHeight="1">
      <c r="D106" s="1"/>
    </row>
    <row r="107" spans="4:4" ht="12" customHeight="1">
      <c r="D107" s="1"/>
    </row>
    <row r="108" spans="4:4" ht="12" customHeight="1">
      <c r="D108" s="1"/>
    </row>
    <row r="109" spans="4:4" ht="12" customHeight="1">
      <c r="D109" s="1"/>
    </row>
    <row r="110" spans="4:4" ht="12" customHeight="1">
      <c r="D110" s="1"/>
    </row>
    <row r="111" spans="4:4" ht="12" customHeight="1">
      <c r="D111" s="1"/>
    </row>
    <row r="112" spans="4:4" ht="12" customHeight="1">
      <c r="D112" s="1"/>
    </row>
    <row r="113" spans="4:4" ht="12" customHeight="1">
      <c r="D113" s="1"/>
    </row>
    <row r="114" spans="4:4" ht="12" customHeight="1">
      <c r="D114" s="1"/>
    </row>
    <row r="115" spans="4:4" ht="12" customHeight="1">
      <c r="D115" s="1"/>
    </row>
    <row r="116" spans="4:4" ht="12" customHeight="1">
      <c r="D116" s="1"/>
    </row>
    <row r="117" spans="4:4" ht="12" customHeight="1">
      <c r="D117" s="1"/>
    </row>
    <row r="118" spans="4:4" ht="12" customHeight="1">
      <c r="D118" s="1"/>
    </row>
    <row r="119" spans="4:4" ht="12" customHeight="1">
      <c r="D119" s="1"/>
    </row>
    <row r="120" spans="4:4" ht="12" customHeight="1">
      <c r="D120" s="1"/>
    </row>
    <row r="121" spans="4:4" ht="12" customHeight="1">
      <c r="D121" s="1"/>
    </row>
    <row r="122" spans="4:4" ht="12" customHeight="1">
      <c r="D122" s="1"/>
    </row>
    <row r="123" spans="4:4" ht="12" customHeight="1">
      <c r="D123" s="1"/>
    </row>
    <row r="124" spans="4:4" ht="12" customHeight="1">
      <c r="D124" s="1"/>
    </row>
    <row r="125" spans="4:4" ht="12" customHeight="1">
      <c r="D125" s="1"/>
    </row>
    <row r="126" spans="4:4" ht="12" customHeight="1">
      <c r="D126" s="1"/>
    </row>
    <row r="127" spans="4:4" ht="12" customHeight="1">
      <c r="D127" s="1"/>
    </row>
    <row r="128" spans="4:4" ht="12" customHeight="1">
      <c r="D128" s="1"/>
    </row>
    <row r="129" spans="4:4" ht="12" customHeight="1">
      <c r="D129" s="1"/>
    </row>
    <row r="130" spans="4:4" ht="12" customHeight="1">
      <c r="D130" s="1"/>
    </row>
    <row r="131" spans="4:4" ht="12" customHeight="1">
      <c r="D131" s="1"/>
    </row>
    <row r="132" spans="4:4" ht="12" customHeight="1">
      <c r="D132" s="1"/>
    </row>
    <row r="133" spans="4:4" ht="12" customHeight="1">
      <c r="D133" s="1"/>
    </row>
    <row r="134" spans="4:4" ht="12" customHeight="1">
      <c r="D134" s="1"/>
    </row>
    <row r="135" spans="4:4" ht="12" customHeight="1">
      <c r="D135" s="1"/>
    </row>
    <row r="136" spans="4:4" ht="12" customHeight="1">
      <c r="D136" s="1"/>
    </row>
    <row r="137" spans="4:4" ht="12" customHeight="1">
      <c r="D137" s="1"/>
    </row>
    <row r="138" spans="4:4" ht="12" customHeight="1">
      <c r="D138" s="1"/>
    </row>
    <row r="139" spans="4:4" ht="12" customHeight="1">
      <c r="D139" s="1"/>
    </row>
    <row r="140" spans="4:4" ht="12" customHeight="1">
      <c r="D140" s="1"/>
    </row>
    <row r="141" spans="4:4" ht="12" customHeight="1">
      <c r="D141" s="1"/>
    </row>
    <row r="142" spans="4:4" ht="12" customHeight="1">
      <c r="D142" s="1"/>
    </row>
    <row r="143" spans="4:4" ht="12" customHeight="1">
      <c r="D143" s="1"/>
    </row>
    <row r="144" spans="4:4" ht="12" customHeight="1">
      <c r="D144" s="1"/>
    </row>
    <row r="145" spans="4:4" ht="12" customHeight="1">
      <c r="D145" s="1"/>
    </row>
    <row r="146" spans="4:4" ht="12" customHeight="1">
      <c r="D146" s="1"/>
    </row>
    <row r="147" spans="4:4" ht="12" customHeight="1">
      <c r="D147" s="1"/>
    </row>
    <row r="148" spans="4:4" ht="12" customHeight="1">
      <c r="D148" s="1"/>
    </row>
    <row r="149" spans="4:4" ht="12" customHeight="1">
      <c r="D149" s="1"/>
    </row>
    <row r="150" spans="4:4" ht="12" customHeight="1">
      <c r="D150" s="1"/>
    </row>
    <row r="151" spans="4:4" ht="12" customHeight="1">
      <c r="D151" s="1"/>
    </row>
    <row r="152" spans="4:4" ht="12" customHeight="1">
      <c r="D152" s="1"/>
    </row>
    <row r="153" spans="4:4" ht="12" customHeight="1">
      <c r="D153" s="1"/>
    </row>
    <row r="154" spans="4:4" ht="12" customHeight="1">
      <c r="D154" s="1"/>
    </row>
    <row r="155" spans="4:4" ht="12" customHeight="1">
      <c r="D155" s="1"/>
    </row>
    <row r="156" spans="4:4" ht="12" customHeight="1">
      <c r="D156" s="1"/>
    </row>
    <row r="157" spans="4:4" ht="12" customHeight="1">
      <c r="D157" s="1"/>
    </row>
    <row r="158" spans="4:4" ht="12" customHeight="1">
      <c r="D158" s="1"/>
    </row>
    <row r="159" spans="4:4" ht="12" customHeight="1">
      <c r="D159" s="1"/>
    </row>
    <row r="160" spans="4:4" ht="12" customHeight="1">
      <c r="D160" s="1"/>
    </row>
    <row r="161" spans="4:4" ht="12" customHeight="1">
      <c r="D161" s="1"/>
    </row>
    <row r="162" spans="4:4" ht="12" customHeight="1">
      <c r="D162" s="1"/>
    </row>
    <row r="163" spans="4:4" ht="12" customHeight="1">
      <c r="D163" s="1"/>
    </row>
    <row r="164" spans="4:4" ht="12" customHeight="1">
      <c r="D164" s="1"/>
    </row>
    <row r="165" spans="4:4" ht="12" customHeight="1">
      <c r="D165" s="1"/>
    </row>
    <row r="166" spans="4:4" ht="12" customHeight="1">
      <c r="D166" s="1"/>
    </row>
    <row r="167" spans="4:4" ht="12" customHeight="1">
      <c r="D167" s="1"/>
    </row>
    <row r="168" spans="4:4" ht="12" customHeight="1">
      <c r="D168" s="1"/>
    </row>
    <row r="169" spans="4:4" ht="12" customHeight="1">
      <c r="D169" s="1"/>
    </row>
    <row r="170" spans="4:4" ht="12" customHeight="1">
      <c r="D170" s="1"/>
    </row>
    <row r="171" spans="4:4" ht="12" customHeight="1">
      <c r="D171" s="1"/>
    </row>
    <row r="172" spans="4:4" ht="12" customHeight="1">
      <c r="D172" s="1"/>
    </row>
    <row r="173" spans="4:4" ht="12" customHeight="1">
      <c r="D173" s="1"/>
    </row>
    <row r="174" spans="4:4" ht="12" customHeight="1">
      <c r="D174" s="1"/>
    </row>
    <row r="175" spans="4:4" ht="12" customHeight="1">
      <c r="D175" s="1"/>
    </row>
    <row r="176" spans="4:4" ht="12" customHeight="1">
      <c r="D176" s="1"/>
    </row>
    <row r="177" spans="4:4" ht="12" customHeight="1">
      <c r="D177" s="1"/>
    </row>
    <row r="178" spans="4:4" ht="12" customHeight="1">
      <c r="D178" s="1"/>
    </row>
    <row r="179" spans="4:4" ht="12" customHeight="1">
      <c r="D179" s="1"/>
    </row>
    <row r="180" spans="4:4" ht="12" customHeight="1">
      <c r="D180" s="1"/>
    </row>
    <row r="181" spans="4:4" ht="12" customHeight="1">
      <c r="D181" s="1"/>
    </row>
    <row r="182" spans="4:4" ht="12" customHeight="1">
      <c r="D182" s="1"/>
    </row>
    <row r="183" spans="4:4" ht="12" customHeight="1">
      <c r="D183" s="1"/>
    </row>
    <row r="184" spans="4:4" ht="12" customHeight="1">
      <c r="D184" s="1"/>
    </row>
    <row r="185" spans="4:4" ht="12" customHeight="1">
      <c r="D185" s="1"/>
    </row>
    <row r="186" spans="4:4" ht="12" customHeight="1">
      <c r="D186" s="1"/>
    </row>
    <row r="187" spans="4:4" ht="12" customHeight="1">
      <c r="D187" s="1"/>
    </row>
    <row r="188" spans="4:4" ht="12" customHeight="1">
      <c r="D188" s="1"/>
    </row>
    <row r="189" spans="4:4" ht="12" customHeight="1">
      <c r="D189" s="1"/>
    </row>
    <row r="190" spans="4:4" ht="12" customHeight="1">
      <c r="D190" s="1"/>
    </row>
    <row r="191" spans="4:4" ht="12" customHeight="1">
      <c r="D191" s="1"/>
    </row>
    <row r="192" spans="4:4" ht="12" customHeight="1">
      <c r="D192" s="1"/>
    </row>
    <row r="193" spans="4:4" ht="12" customHeight="1">
      <c r="D193" s="1"/>
    </row>
    <row r="194" spans="4:4" ht="12" customHeight="1">
      <c r="D194" s="1"/>
    </row>
    <row r="195" spans="4:4" ht="12" customHeight="1">
      <c r="D195" s="1"/>
    </row>
    <row r="196" spans="4:4" ht="12" customHeight="1">
      <c r="D196" s="1"/>
    </row>
    <row r="197" spans="4:4" ht="12" customHeight="1">
      <c r="D197" s="1"/>
    </row>
    <row r="198" spans="4:4" ht="12" customHeight="1">
      <c r="D198" s="1"/>
    </row>
    <row r="199" spans="4:4" ht="12" customHeight="1">
      <c r="D199" s="1"/>
    </row>
    <row r="200" spans="4:4" ht="12" customHeight="1">
      <c r="D200" s="1"/>
    </row>
    <row r="201" spans="4:4" ht="12" customHeight="1">
      <c r="D201" s="1"/>
    </row>
    <row r="202" spans="4:4" ht="12" customHeight="1">
      <c r="D202" s="1"/>
    </row>
    <row r="203" spans="4:4" ht="12" customHeight="1">
      <c r="D203" s="1"/>
    </row>
    <row r="204" spans="4:4" ht="12" customHeight="1">
      <c r="D204" s="1"/>
    </row>
    <row r="205" spans="4:4" ht="12" customHeight="1">
      <c r="D205" s="1"/>
    </row>
    <row r="206" spans="4:4" ht="12" customHeight="1">
      <c r="D206" s="1"/>
    </row>
    <row r="207" spans="4:4" ht="12" customHeight="1">
      <c r="D207" s="1"/>
    </row>
    <row r="208" spans="4:4" ht="12" customHeight="1">
      <c r="D208" s="1"/>
    </row>
    <row r="209" spans="4:4" ht="12" customHeight="1">
      <c r="D209" s="1"/>
    </row>
    <row r="210" spans="4:4" ht="12" customHeight="1">
      <c r="D210" s="1"/>
    </row>
    <row r="211" spans="4:4" ht="12" customHeight="1">
      <c r="D211" s="1"/>
    </row>
    <row r="212" spans="4:4" ht="12" customHeight="1">
      <c r="D212" s="1"/>
    </row>
    <row r="213" spans="4:4" ht="12" customHeight="1">
      <c r="D213" s="1"/>
    </row>
    <row r="214" spans="4:4" ht="12" customHeight="1">
      <c r="D214" s="1"/>
    </row>
    <row r="215" spans="4:4" ht="12" customHeight="1">
      <c r="D215" s="1"/>
    </row>
    <row r="216" spans="4:4" ht="12" customHeight="1">
      <c r="D216" s="1"/>
    </row>
    <row r="217" spans="4:4" ht="12" customHeight="1">
      <c r="D217" s="1"/>
    </row>
    <row r="218" spans="4:4" ht="12" customHeight="1">
      <c r="D218" s="1"/>
    </row>
    <row r="219" spans="4:4" ht="12" customHeight="1">
      <c r="D219" s="1"/>
    </row>
    <row r="220" spans="4:4" ht="12" customHeight="1">
      <c r="D220" s="1"/>
    </row>
    <row r="221" spans="4:4" ht="12" customHeight="1">
      <c r="D221" s="1"/>
    </row>
    <row r="222" spans="4:4" ht="12" customHeight="1">
      <c r="D222" s="1"/>
    </row>
    <row r="223" spans="4:4" ht="12" customHeight="1">
      <c r="D223" s="1"/>
    </row>
    <row r="224" spans="4:4" ht="12" customHeight="1">
      <c r="D224" s="1"/>
    </row>
    <row r="225" spans="4:4" ht="12" customHeight="1">
      <c r="D225" s="1"/>
    </row>
    <row r="226" spans="4:4" ht="12" customHeight="1">
      <c r="D226" s="1"/>
    </row>
    <row r="227" spans="4:4" ht="12" customHeight="1">
      <c r="D227" s="1"/>
    </row>
    <row r="228" spans="4:4" ht="12" customHeight="1">
      <c r="D228" s="1"/>
    </row>
    <row r="229" spans="4:4" ht="12" customHeight="1">
      <c r="D229" s="1"/>
    </row>
    <row r="230" spans="4:4" ht="12" customHeight="1">
      <c r="D230" s="1"/>
    </row>
    <row r="231" spans="4:4" ht="12" customHeight="1">
      <c r="D231" s="1"/>
    </row>
    <row r="232" spans="4:4" ht="12" customHeight="1">
      <c r="D232" s="1"/>
    </row>
    <row r="233" spans="4:4" ht="12" customHeight="1">
      <c r="D233" s="1"/>
    </row>
    <row r="234" spans="4:4" ht="12" customHeight="1">
      <c r="D234" s="1"/>
    </row>
    <row r="235" spans="4:4" ht="12" customHeight="1">
      <c r="D235" s="1"/>
    </row>
    <row r="236" spans="4:4" ht="12" customHeight="1">
      <c r="D236" s="1"/>
    </row>
    <row r="237" spans="4:4" ht="12" customHeight="1">
      <c r="D237" s="1"/>
    </row>
    <row r="238" spans="4:4" ht="12" customHeight="1">
      <c r="D238" s="1"/>
    </row>
    <row r="239" spans="4:4" ht="12" customHeight="1">
      <c r="D239" s="1"/>
    </row>
    <row r="240" spans="4:4" ht="12" customHeight="1">
      <c r="D240" s="1"/>
    </row>
    <row r="241" spans="4:4" ht="12" customHeight="1">
      <c r="D241" s="1"/>
    </row>
  </sheetData>
  <sortState xmlns:xlrd2="http://schemas.microsoft.com/office/spreadsheetml/2017/richdata2" ref="A60:F60">
    <sortCondition ref="D60"/>
  </sortState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Jaotus 2025</vt:lpstr>
      <vt:lpstr>Kõik koos</vt:lpstr>
      <vt:lpstr>MNT noored raha</vt:lpstr>
      <vt:lpstr>MTB noored raha</vt:lpstr>
      <vt:lpstr>BMX noored raha</vt:lpstr>
      <vt:lpstr>CC noored raha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Kaja Remmelgas</cp:lastModifiedBy>
  <cp:lastPrinted>2024-11-06T12:08:19Z</cp:lastPrinted>
  <dcterms:created xsi:type="dcterms:W3CDTF">2023-07-18T07:19:16Z</dcterms:created>
  <dcterms:modified xsi:type="dcterms:W3CDTF">2025-03-27T09:39:58Z</dcterms:modified>
</cp:coreProperties>
</file>