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EJL kalender" sheetId="1" r:id="rId1"/>
  </sheets>
  <definedNames/>
  <calcPr fullCalcOnLoad="1"/>
</workbook>
</file>

<file path=xl/sharedStrings.xml><?xml version="1.0" encoding="utf-8"?>
<sst xmlns="http://schemas.openxmlformats.org/spreadsheetml/2006/main" count="1990" uniqueCount="466">
  <si>
    <t>EJL VÕISTLUSKALENDER 2016</t>
  </si>
  <si>
    <t>Jrk.</t>
  </si>
  <si>
    <t>Kuupäev</t>
  </si>
  <si>
    <t>Võistlus</t>
  </si>
  <si>
    <t>Kat.</t>
  </si>
  <si>
    <t>Ala</t>
  </si>
  <si>
    <t>Koht</t>
  </si>
  <si>
    <t>Võistlusklassid</t>
  </si>
  <si>
    <t>Korraldaja</t>
  </si>
  <si>
    <t>Kontaktisik</t>
  </si>
  <si>
    <t>Tel</t>
  </si>
  <si>
    <t>email</t>
  </si>
  <si>
    <t>[Pea-]kohtunik</t>
  </si>
  <si>
    <t>Kohtunik</t>
  </si>
  <si>
    <t>E</t>
  </si>
  <si>
    <t>U</t>
  </si>
  <si>
    <t>J</t>
  </si>
  <si>
    <t>SK</t>
  </si>
  <si>
    <t>S1</t>
  </si>
  <si>
    <t>S2</t>
  </si>
  <si>
    <t>S3</t>
  </si>
  <si>
    <t>S4</t>
  </si>
  <si>
    <t>S5</t>
  </si>
  <si>
    <t>S6</t>
  </si>
  <si>
    <t>S7</t>
  </si>
  <si>
    <t>RS</t>
  </si>
  <si>
    <t>27.02</t>
  </si>
  <si>
    <t>43. Jalgratturite talikross Elva I etapp</t>
  </si>
  <si>
    <t>MAS</t>
  </si>
  <si>
    <t>Elva</t>
  </si>
  <si>
    <t>M</t>
  </si>
  <si>
    <t>•</t>
  </si>
  <si>
    <t>Elva Jalgrattaklubi Velorõõm</t>
  </si>
  <si>
    <t>Anu Uin</t>
  </si>
  <si>
    <t>KaljoV</t>
  </si>
  <si>
    <t>EdgariT</t>
  </si>
  <si>
    <t>N</t>
  </si>
  <si>
    <t>AnuU</t>
  </si>
  <si>
    <t>22. EMV talikrossis</t>
  </si>
  <si>
    <t>PaitP</t>
  </si>
  <si>
    <t>43. Jalgratturite talikross Elva II etapp</t>
  </si>
  <si>
    <t>27.04</t>
  </si>
  <si>
    <t>-13.03</t>
  </si>
  <si>
    <t>Tartu Linna talvised karikavõistlused BMX krossis 5. etapp</t>
  </si>
  <si>
    <t>BMX</t>
  </si>
  <si>
    <t>Tartu</t>
  </si>
  <si>
    <t>M/N 6-M/N Eliit, seeniorid</t>
  </si>
  <si>
    <t>Tartu Jalgrattaklubi Velo</t>
  </si>
  <si>
    <t>Jaan Veeranna</t>
  </si>
  <si>
    <t>KuldarP</t>
  </si>
  <si>
    <t>IvikaL</t>
  </si>
  <si>
    <t>10.04</t>
  </si>
  <si>
    <t>Team Rattapood Cup I etapp</t>
  </si>
  <si>
    <t>Voka</t>
  </si>
  <si>
    <t>Kalevi Jalgrattakool</t>
  </si>
  <si>
    <t>Jaanus Prükkel</t>
  </si>
  <si>
    <t>AntsV</t>
  </si>
  <si>
    <t>16.04</t>
  </si>
  <si>
    <t>Team Rattapood Cup II etapp</t>
  </si>
  <si>
    <t>Rakvere</t>
  </si>
  <si>
    <t>RaivoR</t>
  </si>
  <si>
    <t>17.04</t>
  </si>
  <si>
    <t>EMV kriteeriumis I etapp (M/N14-16)</t>
  </si>
  <si>
    <t>MNT</t>
  </si>
  <si>
    <t>Tallinn</t>
  </si>
  <si>
    <t>ArboA, MatiV, AntsV</t>
  </si>
  <si>
    <t>Tallinna MV kriteeriumis (M/N12-E, seeniorid)</t>
  </si>
  <si>
    <t>LiaR</t>
  </si>
  <si>
    <t>23.04</t>
  </si>
  <si>
    <t>1. Ülenurme-Haaslava rattaralli</t>
  </si>
  <si>
    <t>Ülenurme</t>
  </si>
  <si>
    <t>Peloton</t>
  </si>
  <si>
    <t>Kristen Kivistik</t>
  </si>
  <si>
    <t>RaimoR</t>
  </si>
  <si>
    <t>ArboA, PaitP, KuldarP</t>
  </si>
  <si>
    <t>Kristian Randver</t>
  </si>
  <si>
    <t>24.04</t>
  </si>
  <si>
    <t>MTBEST MTÜ</t>
  </si>
  <si>
    <t>Ain-Ivar Tupp</t>
  </si>
  <si>
    <t>16. Elva rattamaraton</t>
  </si>
  <si>
    <t>01.05</t>
  </si>
  <si>
    <t>Team Rattapood Cup III etapp</t>
  </si>
  <si>
    <t>Põltsamaa</t>
  </si>
  <si>
    <t>RaivoR (TD)</t>
  </si>
  <si>
    <t>07.05</t>
  </si>
  <si>
    <t>Viljandi</t>
  </si>
  <si>
    <t>16. Mulgi rattamaraton</t>
  </si>
  <si>
    <t>08.05</t>
  </si>
  <si>
    <t>EMV kriteeriumis II etapp (M/N14-16)</t>
  </si>
  <si>
    <t>Keila</t>
  </si>
  <si>
    <t>Kayaba</t>
  </si>
  <si>
    <t>Jüri Savitski</t>
  </si>
  <si>
    <t>ArboA, AndresJ, MihkelN</t>
  </si>
  <si>
    <t>Keila tänavasõit (M/N12-E, seeniorid)</t>
  </si>
  <si>
    <t>10.05</t>
  </si>
  <si>
    <t>-11.05</t>
  </si>
  <si>
    <t>Treki mitmepäevasõit</t>
  </si>
  <si>
    <t>TRK</t>
  </si>
  <si>
    <t>Tiit Idarand</t>
  </si>
  <si>
    <t>EvelinI</t>
  </si>
  <si>
    <t>14.05</t>
  </si>
  <si>
    <t>EMV kriteeriumis III etapp (M/N14-16)</t>
  </si>
  <si>
    <t>Kuressaare</t>
  </si>
  <si>
    <t>Saaremaa Jalgrattaklubi Viiking</t>
  </si>
  <si>
    <t>Riho Räim</t>
  </si>
  <si>
    <t>ArboA, RaimoR</t>
  </si>
  <si>
    <t>Kuressaare tänavasõit (M/N12-E, seeniorid)</t>
  </si>
  <si>
    <t>ReinS*</t>
  </si>
  <si>
    <t>-15.05</t>
  </si>
  <si>
    <t>King of Tallinn</t>
  </si>
  <si>
    <t>UCI</t>
  </si>
  <si>
    <t>Spordiklubi Airpark</t>
  </si>
  <si>
    <t>Mait Meriloo</t>
  </si>
  <si>
    <t>mait.meriloo@hotmail.com</t>
  </si>
  <si>
    <t>Roger Johnsson (SWE)</t>
  </si>
  <si>
    <t>20.05</t>
  </si>
  <si>
    <t>EMV kriteeriumis IV etapp (M/N14-16)</t>
  </si>
  <si>
    <t>Jõgeva</t>
  </si>
  <si>
    <t>Sander Maasing</t>
  </si>
  <si>
    <t>Jõgeva tänavasõit (M/N12-E, seeniorid)</t>
  </si>
  <si>
    <t>ArboA, PaitP, AntsV, AndresJ, ReinS, EdgariT</t>
  </si>
  <si>
    <t>21.05</t>
  </si>
  <si>
    <t>IV Jõgeva rattaralli</t>
  </si>
  <si>
    <t>MatiV, AntsV, AndresJ, ReinS,EdgariT</t>
  </si>
  <si>
    <t>ArboA</t>
  </si>
  <si>
    <t>Alutaguse</t>
  </si>
  <si>
    <t>2. Alutaguse rattamaraton</t>
  </si>
  <si>
    <t>EMV kriteeriumis V etapp (M/N14-16), 58. Elva tänavasõit</t>
  </si>
  <si>
    <t>Jüri Kalmus</t>
  </si>
  <si>
    <t>EdgariT, MihkelN</t>
  </si>
  <si>
    <t>Rudolf Tamme mälestusvõistlus/ Erika Salumäe karikavõistlus (M/N12-E, seeniorid)</t>
  </si>
  <si>
    <t>27.05</t>
  </si>
  <si>
    <t>-28.05</t>
  </si>
  <si>
    <t>Tour of Estonia</t>
  </si>
  <si>
    <t>UCI 2.1.</t>
  </si>
  <si>
    <t>Eesti</t>
  </si>
  <si>
    <t>Klubi Tartu Maraton</t>
  </si>
  <si>
    <t>Indrek Kelk</t>
  </si>
  <si>
    <t>Erwin Kistemaker (NED)</t>
  </si>
  <si>
    <t xml:space="preserve">ArboA, MadisL, MariP, RaimoR, ReinS, </t>
  </si>
  <si>
    <t>JaanL, KajaM, RaivoR, LiaR, EdgariT</t>
  </si>
  <si>
    <t>28.05</t>
  </si>
  <si>
    <t>Fino Jõgevamaa lahtised MV BMX krossis</t>
  </si>
  <si>
    <t>Tabivere</t>
  </si>
  <si>
    <t>M/N 6-M/N Eliit</t>
  </si>
  <si>
    <t>Jalgrattaklubi Vooremaa Centrum</t>
  </si>
  <si>
    <t>Tarmo Raudsepp</t>
  </si>
  <si>
    <t>JaanV</t>
  </si>
  <si>
    <t>29.05</t>
  </si>
  <si>
    <t>35. Tartu rattaralli</t>
  </si>
  <si>
    <t>JaanL</t>
  </si>
  <si>
    <t xml:space="preserve">ArboA, MadisL, PaitP, ReinS, </t>
  </si>
  <si>
    <t>MariP</t>
  </si>
  <si>
    <t>RaivoR, LiaR, EdgariT</t>
  </si>
  <si>
    <t>04.06</t>
  </si>
  <si>
    <t>EMV</t>
  </si>
  <si>
    <t>Viljandi Rattaklubi</t>
  </si>
  <si>
    <t>Veiko Šmidt</t>
  </si>
  <si>
    <t>ArboA, EdgariT</t>
  </si>
  <si>
    <t>Viljandi tänavasõit  (M/N12-Eliit, seeniorid)</t>
  </si>
  <si>
    <t>AnneliS</t>
  </si>
  <si>
    <t>08.06</t>
  </si>
  <si>
    <t>-09.06</t>
  </si>
  <si>
    <t>Kalevi noortetuur</t>
  </si>
  <si>
    <t>MatiV</t>
  </si>
  <si>
    <t>11.06</t>
  </si>
  <si>
    <t>18. Rõuge rattamaraton</t>
  </si>
  <si>
    <t>Rõuge</t>
  </si>
  <si>
    <t>Eesti karikavõistlused BMX krossis I etapp</t>
  </si>
  <si>
    <t>12.06</t>
  </si>
  <si>
    <t>Püha Loomaaia rattaralli</t>
  </si>
  <si>
    <t>Pärnu</t>
  </si>
  <si>
    <t>Klubi Püha Loomaaed</t>
  </si>
  <si>
    <t>ReinS</t>
  </si>
  <si>
    <t>RaimoR, AntsV, ArboA</t>
  </si>
  <si>
    <t>Peeter Strikholm</t>
  </si>
  <si>
    <t>Tartu linna MV BMX krossis</t>
  </si>
  <si>
    <t>19.06</t>
  </si>
  <si>
    <t>14. Rakvere rattamaraton</t>
  </si>
  <si>
    <t>21.06</t>
  </si>
  <si>
    <t>EMV eraldistardis (M/N-E, MU, M/N-14-J, seeniorid 1-7, sport)</t>
  </si>
  <si>
    <t>UCI CN</t>
  </si>
  <si>
    <t>Jüri</t>
  </si>
  <si>
    <t>Aerobike Cycling Agency</t>
  </si>
  <si>
    <t>MadisL</t>
  </si>
  <si>
    <t>ArboA,  MariP, PaitP, ReinS, MihkelN</t>
  </si>
  <si>
    <t>JaanL, KajaM, AndresJ, RaivoR, LiaR, EdgariT</t>
  </si>
  <si>
    <t>25.06</t>
  </si>
  <si>
    <t>Kiili</t>
  </si>
  <si>
    <t>ArboA, MadisL, MariP, PaitP, ReinS, MihkelN</t>
  </si>
  <si>
    <t>JaanL KajaM, AndresJ, RaivoR, LiaR, EdgariT</t>
  </si>
  <si>
    <t>-03.07</t>
  </si>
  <si>
    <t>Püha Loomaaia 19. veteranide velotuur</t>
  </si>
  <si>
    <t>02.07</t>
  </si>
  <si>
    <t>Eesti karikavõistlused BMX krossis II etapp</t>
  </si>
  <si>
    <t>EMV maratonis (M/NJ-E, Seeniorid 1-3)</t>
  </si>
  <si>
    <t>Raplamaa</t>
  </si>
  <si>
    <t>Pro Jalgratturite Klubi</t>
  </si>
  <si>
    <t>Allar Tõnissaar</t>
  </si>
  <si>
    <t>KajaM</t>
  </si>
  <si>
    <t>03.07</t>
  </si>
  <si>
    <t>EMV BMX krossis</t>
  </si>
  <si>
    <t>04.07</t>
  </si>
  <si>
    <t>-07.07</t>
  </si>
  <si>
    <t>EMV mitmepäevasõidus noortele</t>
  </si>
  <si>
    <t>Rein Taaramäe Rattaklubi</t>
  </si>
  <si>
    <t>Steven Puhm</t>
  </si>
  <si>
    <t>MihkelN</t>
  </si>
  <si>
    <t>PaitP,  EdgariT, RaimoR, JaanL</t>
  </si>
  <si>
    <t>42. Tartu noortetuur</t>
  </si>
  <si>
    <t>10.07</t>
  </si>
  <si>
    <t>Rakke</t>
  </si>
  <si>
    <t>MatiV, AntsV</t>
  </si>
  <si>
    <t>16. Rakke rattamaraton</t>
  </si>
  <si>
    <t>11.07</t>
  </si>
  <si>
    <t>-13.07</t>
  </si>
  <si>
    <t>Urumarja 28. velotuur</t>
  </si>
  <si>
    <t>Sindi</t>
  </si>
  <si>
    <t>Pärnu Spordiselts Kalev Spordikool</t>
  </si>
  <si>
    <t>Kaido Juurik</t>
  </si>
  <si>
    <t>16.07</t>
  </si>
  <si>
    <t>-17.07</t>
  </si>
  <si>
    <t>Eesti Karikavõistlused mäestlaskumises</t>
  </si>
  <si>
    <t>Kiviõli</t>
  </si>
  <si>
    <t>Jalgrattaklubi Freedown</t>
  </si>
  <si>
    <t>Triinu Laurits</t>
  </si>
  <si>
    <t>EMV teatekrossis</t>
  </si>
  <si>
    <t>Narva</t>
  </si>
  <si>
    <t>Spordiürituste Korraldamise Klubi</t>
  </si>
  <si>
    <t>Renna Järvalt</t>
  </si>
  <si>
    <t>MatiV, PaitP</t>
  </si>
  <si>
    <t>17.07</t>
  </si>
  <si>
    <t xml:space="preserve">EMV maastikurattasõidus </t>
  </si>
  <si>
    <t>22.07</t>
  </si>
  <si>
    <t>-23.07</t>
  </si>
  <si>
    <t>TTP CFC 4. Tallinna Noortetuur</t>
  </si>
  <si>
    <t>Spordiklubi CFC</t>
  </si>
  <si>
    <t>Tõnu Tamm</t>
  </si>
  <si>
    <t>AndresJ</t>
  </si>
  <si>
    <t>Johannes Jõgi</t>
  </si>
  <si>
    <t>johannesjogi@gmail.com</t>
  </si>
  <si>
    <t>24.07</t>
  </si>
  <si>
    <t>Lauri Ausi XIII mälestussõit</t>
  </si>
  <si>
    <t>ArboA, KajaM, RaivoR, LiaR,</t>
  </si>
  <si>
    <t>02.08</t>
  </si>
  <si>
    <t>Tallinna MV trekisõidus</t>
  </si>
  <si>
    <t>09.08</t>
  </si>
  <si>
    <t>Kalevi MV trekisõidus</t>
  </si>
  <si>
    <t>13.08</t>
  </si>
  <si>
    <t>Eesti karikavõistlused BMX krossis III etapp</t>
  </si>
  <si>
    <t>14.08</t>
  </si>
  <si>
    <t>Balti karikavõistlused BMX krossis</t>
  </si>
  <si>
    <t>fotokeskus@hot.ee</t>
  </si>
  <si>
    <t>16.08</t>
  </si>
  <si>
    <t>-19.08</t>
  </si>
  <si>
    <t>EMV trekisõidus</t>
  </si>
  <si>
    <t>Eesti Jalgratturite Liit</t>
  </si>
  <si>
    <t>Urmas Karlson</t>
  </si>
  <si>
    <t>RaivoR,</t>
  </si>
  <si>
    <t>20.08</t>
  </si>
  <si>
    <t>Otepää</t>
  </si>
  <si>
    <t>17. Otepää rattamaraton</t>
  </si>
  <si>
    <t>23.08</t>
  </si>
  <si>
    <t>-28.08</t>
  </si>
  <si>
    <t>Balti keti velotuur</t>
  </si>
  <si>
    <t>UCI 2.2.</t>
  </si>
  <si>
    <t>Bruno Valcic (CRO)</t>
  </si>
  <si>
    <t>ArboA, MadisL, MariP, ReinS, JaanL, EdgariT</t>
  </si>
  <si>
    <t>MihkelN, RaimoR</t>
  </si>
  <si>
    <t>25.08</t>
  </si>
  <si>
    <t>Tartu TT</t>
  </si>
  <si>
    <t>27.08</t>
  </si>
  <si>
    <t>EMV trekisõidus seenioridele</t>
  </si>
  <si>
    <t>28.08</t>
  </si>
  <si>
    <t>Team Rattapood Cup IV etapp</t>
  </si>
  <si>
    <t>Tartu MV</t>
  </si>
  <si>
    <t>04.09</t>
  </si>
  <si>
    <t>Aegviidu</t>
  </si>
  <si>
    <t>19. Tallinna rattamaraton</t>
  </si>
  <si>
    <t>11.09</t>
  </si>
  <si>
    <t>51. Sindi sügiskross</t>
  </si>
  <si>
    <t>A. Nurme mälestusvõistlused</t>
  </si>
  <si>
    <t>17.09</t>
  </si>
  <si>
    <t>Team Rattapood Cup V etapp</t>
  </si>
  <si>
    <t>HillarB</t>
  </si>
  <si>
    <t>18.09</t>
  </si>
  <si>
    <t>SEB 19. Tartu rattamaraton</t>
  </si>
  <si>
    <t>Otepää-Elva</t>
  </si>
  <si>
    <t>MadisL, MariP, ReinS, EdgariT, MihkelN</t>
  </si>
  <si>
    <t>24.09</t>
  </si>
  <si>
    <t>Keava sügiskross</t>
  </si>
  <si>
    <t>Keava</t>
  </si>
  <si>
    <t>Raplamaa Rattaklubi KoMo</t>
  </si>
  <si>
    <t>Janek Kadarik</t>
  </si>
  <si>
    <t>RMK Kõrvemaa rattamaraton</t>
  </si>
  <si>
    <t>Kõrvemaa</t>
  </si>
  <si>
    <t>25.09</t>
  </si>
  <si>
    <t>CX</t>
  </si>
  <si>
    <t>01.10</t>
  </si>
  <si>
    <t>SOUDAL Eesti CX Karikasari II etapp</t>
  </si>
  <si>
    <t>Jalgrattaklubi Velorõõm</t>
  </si>
  <si>
    <t>02.10</t>
  </si>
  <si>
    <r>
      <t xml:space="preserve">Tallinna MV </t>
    </r>
    <r>
      <rPr>
        <i/>
        <sz val="10"/>
        <rFont val="Arial"/>
        <family val="2"/>
      </rPr>
      <t>cyclo-crossis</t>
    </r>
  </si>
  <si>
    <t>rattapood@solo.ee</t>
  </si>
  <si>
    <t>08.10</t>
  </si>
  <si>
    <t>Vändra</t>
  </si>
  <si>
    <t>Jalgrattaklubi Viko</t>
  </si>
  <si>
    <t>15.10</t>
  </si>
  <si>
    <t>Klubi spordipartner</t>
  </si>
  <si>
    <t>KajaM, MihkelN</t>
  </si>
  <si>
    <t>16.10</t>
  </si>
  <si>
    <t>22.10</t>
  </si>
  <si>
    <t>Valgu küla, Märjamaa</t>
  </si>
  <si>
    <t>xx</t>
  </si>
  <si>
    <t>Peakohtunik on aruande esitanud</t>
  </si>
  <si>
    <t>xxx</t>
  </si>
  <si>
    <t>EJL kohtuniku eksamit sooritav eksaminand</t>
  </si>
  <si>
    <t>xxx*</t>
  </si>
  <si>
    <t>Eksaminandi juhendav mentor</t>
  </si>
  <si>
    <t>Mihkel Reile</t>
  </si>
  <si>
    <t>karikasari@aerobike.ee</t>
  </si>
  <si>
    <t>28.02</t>
  </si>
  <si>
    <t>Jääsõit</t>
  </si>
  <si>
    <t>EventRent Elamussõitude Sari I etapp</t>
  </si>
  <si>
    <t>Tallinn, Raku</t>
  </si>
  <si>
    <t>12.03</t>
  </si>
  <si>
    <t>05.03</t>
  </si>
  <si>
    <t>EventRent Elamussõitude Sari II etapp</t>
  </si>
  <si>
    <t>Tehismaastiku sõit</t>
  </si>
  <si>
    <t>Rummu</t>
  </si>
  <si>
    <t>26.04</t>
  </si>
  <si>
    <t>Vahastu</t>
  </si>
  <si>
    <t>Viljandi sügiskross</t>
  </si>
  <si>
    <t>SOUDAL Eesti CX Karikasari I etapp</t>
  </si>
  <si>
    <t>Transtar temposari I etapp</t>
  </si>
  <si>
    <t>30.04</t>
  </si>
  <si>
    <t>Kuusalu Rattamaraton</t>
  </si>
  <si>
    <t>Kuusalu</t>
  </si>
  <si>
    <t>04.05</t>
  </si>
  <si>
    <t>Filter Temposõidu Karikasari I etapp</t>
  </si>
  <si>
    <t>Filter Maanteekarikasari I etapp</t>
  </si>
  <si>
    <t>Kuusalu 23. rattaralli</t>
  </si>
  <si>
    <t>Lokuta</t>
  </si>
  <si>
    <t>Tour de Tuletõrje I etapp</t>
  </si>
  <si>
    <t>Tour de Tuletõrje II etapp</t>
  </si>
  <si>
    <t>Hawaii Express Estonian Cup I etapp</t>
  </si>
  <si>
    <t>Hawaii Express Estonian Cup II etapp</t>
  </si>
  <si>
    <t>Vooremaa</t>
  </si>
  <si>
    <t>15.05</t>
  </si>
  <si>
    <t>Audi Saaremaa GP</t>
  </si>
  <si>
    <t>18.05</t>
  </si>
  <si>
    <t>Filter Temposõidu Karikasari II etapp</t>
  </si>
  <si>
    <t>MTBEST Eesti Maastikurattasarja I etapp</t>
  </si>
  <si>
    <t>MTBEST Eesti Maastikurattasarja II etapp</t>
  </si>
  <si>
    <t>MTBEST Eesti Maastikurattasarja III etapp</t>
  </si>
  <si>
    <t>MTBEST Eesti Maastikurattasarja V etapp</t>
  </si>
  <si>
    <t>MTBEST Eesti Maastikurattasarja IV etapp</t>
  </si>
  <si>
    <t>MTBEST Eesti Maastikurattasarja VI etapp</t>
  </si>
  <si>
    <t>MTBEST Eesti Maastikurattasarja VII etapp</t>
  </si>
  <si>
    <t>MTBEST Eesti Maastikurattasarja VIII etapp</t>
  </si>
  <si>
    <t>22.05</t>
  </si>
  <si>
    <t>Filter Maanteekarikasari II etapp</t>
  </si>
  <si>
    <t>Elva 31. rattapäev</t>
  </si>
  <si>
    <t>24.05</t>
  </si>
  <si>
    <t>Tour de Tuletõrje III etapp</t>
  </si>
  <si>
    <t>25.05</t>
  </si>
  <si>
    <t>Transtar temposari II etapp</t>
  </si>
  <si>
    <t>01.06</t>
  </si>
  <si>
    <t>Filter Temposõidu Karikasari III etapp</t>
  </si>
  <si>
    <t>Pirita</t>
  </si>
  <si>
    <t>Hawaii Express Estonian Cup III etapp</t>
  </si>
  <si>
    <t>Lähte</t>
  </si>
  <si>
    <t>05.06</t>
  </si>
  <si>
    <t>Filter Maanteekarikasari III etapp</t>
  </si>
  <si>
    <t>Mulgi 6. rattaralli</t>
  </si>
  <si>
    <t>Transtar temposari III etapp</t>
  </si>
  <si>
    <t>Hawaii 19</t>
  </si>
  <si>
    <t>Vändra rattaralli</t>
  </si>
  <si>
    <t>15.06</t>
  </si>
  <si>
    <t>Filter Temposõidu Karikasari IV etapp</t>
  </si>
  <si>
    <t>18.06</t>
  </si>
  <si>
    <t>Valgete Teede Rattaralli</t>
  </si>
  <si>
    <t>Sangaste</t>
  </si>
  <si>
    <t>MTÜ Valged Teed</t>
  </si>
  <si>
    <t>Filter Maanteekarikasari IV etapp</t>
  </si>
  <si>
    <t>Tabasalu</t>
  </si>
  <si>
    <t>Tabasalu 6. rattaralli</t>
  </si>
  <si>
    <t>26.06</t>
  </si>
  <si>
    <t>EMV ühisstardis (ME, MU)</t>
  </si>
  <si>
    <t>EMV ühisstardis (NE, seeniorid 1-4, sport)</t>
  </si>
  <si>
    <t>27.06</t>
  </si>
  <si>
    <t>EMV ühisstardis (M/N-14-J, seeniorid 5-7)</t>
  </si>
  <si>
    <t>EventRent Elamussõitude Sari III etapp</t>
  </si>
  <si>
    <t>Maaalune sõit</t>
  </si>
  <si>
    <t>09.06</t>
  </si>
  <si>
    <t>Filter Maanteekarikasari V etapp</t>
  </si>
  <si>
    <t>Haapsalu 16. rattaralli</t>
  </si>
  <si>
    <t>Haapsalu</t>
  </si>
  <si>
    <t>20.07</t>
  </si>
  <si>
    <t>Transtar temposari IV etapp</t>
  </si>
  <si>
    <t>Hawaii Express Estonian Cup IV etapp/Raplamaa rattamaraton</t>
  </si>
  <si>
    <t>23.07</t>
  </si>
  <si>
    <t>Hawaii Express Estonian Cup V etapp</t>
  </si>
  <si>
    <t>Põleva Kivi rattamaraton</t>
  </si>
  <si>
    <t>31.07</t>
  </si>
  <si>
    <t>Filter Maanteekarikasari VI etapp</t>
  </si>
  <si>
    <t>Pandivere 26. rattaralli</t>
  </si>
  <si>
    <t>Pandivere</t>
  </si>
  <si>
    <t>03.08</t>
  </si>
  <si>
    <t>Filter Temposõidu Karikasari V etapp</t>
  </si>
  <si>
    <t>07.08</t>
  </si>
  <si>
    <t>EventRent Elamussõitude Sari IV etapp</t>
  </si>
  <si>
    <t>Urban sõit</t>
  </si>
  <si>
    <t>Hawaii Express Estonian Cup VI etapp</t>
  </si>
  <si>
    <t>Valgehobusemäe rattamaraton</t>
  </si>
  <si>
    <t>Albu</t>
  </si>
  <si>
    <t>17.08</t>
  </si>
  <si>
    <t>Filter Temposõidu Karikasari VI etapp</t>
  </si>
  <si>
    <t>21.08</t>
  </si>
  <si>
    <t>Filter Maanteekarikasari VII etapp</t>
  </si>
  <si>
    <t>Võru 11. rattaralli</t>
  </si>
  <si>
    <t>Võru</t>
  </si>
  <si>
    <t>Hawaii Express Estonian Cup VII etapp</t>
  </si>
  <si>
    <t>Jõulumäe 18. rattamaraton</t>
  </si>
  <si>
    <t>Jõulumäe</t>
  </si>
  <si>
    <t>Saadjärve GP</t>
  </si>
  <si>
    <t>03.09</t>
  </si>
  <si>
    <t>Fakto Auto Tallinna 6. rahvasõit/ Filter Maanteekarikasarja finaal</t>
  </si>
  <si>
    <t>EventRent Elamussõitude Sari V etapp, südalinna sõit</t>
  </si>
  <si>
    <t>10.09</t>
  </si>
  <si>
    <t>Hawaii Express Estonian Cup VIII etapp</t>
  </si>
  <si>
    <t>Kalevipoja 9. rattamaraton</t>
  </si>
  <si>
    <t>Kuremaa</t>
  </si>
  <si>
    <t>Filter Temposõidu Karikasarja ja Filter Velokauss sarja ühine finaal</t>
  </si>
  <si>
    <t>Baltic TT challenge</t>
  </si>
  <si>
    <t>Ikla/Ainaži</t>
  </si>
  <si>
    <t>Haanja 100 MTB</t>
  </si>
  <si>
    <t>Võrumaa</t>
  </si>
  <si>
    <t>SK Haanja Rattamaratonid</t>
  </si>
  <si>
    <t>EventRent Elamussõitude Sari VI etapp</t>
  </si>
  <si>
    <t>EventRent Elamussõitude Sari VII etapp</t>
  </si>
  <si>
    <t>Hiiumaa</t>
  </si>
  <si>
    <t>EventRent Elamussõitude Sari finaal</t>
  </si>
  <si>
    <t>SOUDAL Eesti CX Karikasari IV etapp</t>
  </si>
  <si>
    <t>EMV cyclo-crossis</t>
  </si>
  <si>
    <t>Raplamaa cyclo-cross</t>
  </si>
  <si>
    <t>SOUDAL Eesti CX Karikasari VI etapp</t>
  </si>
  <si>
    <t>Tartu CX</t>
  </si>
  <si>
    <t>SOUDAL Eesti CX Karikasari V etapp</t>
  </si>
  <si>
    <t>SOUDAL Eesti CX Karikasari III etapp</t>
  </si>
  <si>
    <t>Vändra CX</t>
  </si>
  <si>
    <r>
      <t xml:space="preserve">EMV kriteeriumis VI etapp </t>
    </r>
    <r>
      <rPr>
        <sz val="8"/>
        <rFont val="Arial"/>
        <family val="2"/>
      </rPr>
      <t>(M/N14-16), (M/NJ-E, seeniorid, finaal)</t>
    </r>
  </si>
  <si>
    <t>Vooremaa 2. rattamaraton</t>
  </si>
  <si>
    <t>Lähte rattamaraton</t>
  </si>
  <si>
    <r>
      <t xml:space="preserve">48. Elva sügiskross/Tartumaa lahtised MV </t>
    </r>
    <r>
      <rPr>
        <i/>
        <sz val="10"/>
        <rFont val="Arial"/>
        <family val="2"/>
      </rPr>
      <t>cyclo-crossis</t>
    </r>
  </si>
  <si>
    <t>Öösõit</t>
  </si>
  <si>
    <t>Pärnumaa</t>
  </si>
  <si>
    <t>Paluküla</t>
  </si>
  <si>
    <t>Tallinn, Astangu</t>
  </si>
  <si>
    <t>Tallinn, Ülemiste</t>
  </si>
  <si>
    <t>Tallinn, Männiku</t>
  </si>
  <si>
    <t>info@haanjamatkad.ee</t>
  </si>
  <si>
    <t xml:space="preserve">Kinnitatud projekt EJL Juhatuse koosolekul: 13.04.2016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</si>
  <si>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KajaR</t>
  </si>
  <si>
    <t>TeetR</t>
  </si>
  <si>
    <t>RaulA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</si>
</sst>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\ mmm"/>
  </numFmts>
  <fonts count="52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8"/>
      <color indexed="53"/>
      <name val="Arial"/>
      <family val="2"/>
    </font>
    <font>
      <sz val="8"/>
      <color indexed="48"/>
      <name val="Arial"/>
      <family val="2"/>
    </font>
    <font>
      <u val="single"/>
      <sz val="8"/>
      <color indexed="4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63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b/>
      <sz val="8"/>
      <color indexed="53"/>
      <name val="Times New Roman"/>
      <family val="1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medium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/>
    </border>
    <border>
      <left/>
      <right/>
      <top style="thin"/>
      <bottom/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/>
      <bottom/>
    </border>
    <border>
      <left style="medium"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/>
      <bottom/>
    </border>
    <border>
      <left style="medium"/>
      <right style="thin">
        <color indexed="8"/>
      </right>
      <top/>
      <bottom style="thin"/>
    </border>
    <border>
      <left style="thin"/>
      <right style="medium"/>
      <top/>
      <bottom style="thin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/>
      <bottom style="thin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/>
      <right/>
      <top/>
      <bottom style="medium"/>
    </border>
    <border>
      <left/>
      <right style="thin">
        <color indexed="8"/>
      </right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/>
      <top style="thin"/>
      <bottom style="medium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medium"/>
      <right/>
      <top style="medium"/>
      <bottom style="medium">
        <color indexed="8"/>
      </bottom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medium"/>
      <bottom/>
    </border>
    <border>
      <left style="thin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medium"/>
      <right style="dotted">
        <color indexed="8"/>
      </right>
      <top style="thin">
        <color indexed="8"/>
      </top>
      <bottom/>
    </border>
    <border>
      <left style="medium"/>
      <right style="dotted">
        <color indexed="8"/>
      </right>
      <top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2" borderId="3" applyNumberFormat="0" applyAlignment="0" applyProtection="0"/>
    <xf numFmtId="0" fontId="43" fillId="0" borderId="4" applyNumberFormat="0" applyFill="0" applyAlignment="0" applyProtection="0"/>
    <xf numFmtId="0" fontId="0" fillId="23" borderId="5" applyNumberFormat="0" applyFont="0" applyAlignment="0" applyProtection="0"/>
    <xf numFmtId="0" fontId="44" fillId="24" borderId="0" applyNumberFormat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19" borderId="9" applyNumberFormat="0" applyAlignment="0" applyProtection="0"/>
    <xf numFmtId="0" fontId="51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/>
    </xf>
    <xf numFmtId="0" fontId="3" fillId="0" borderId="16" xfId="0" applyFont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4" fontId="2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7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72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" fillId="32" borderId="20" xfId="0" applyFont="1" applyFill="1" applyBorder="1" applyAlignment="1">
      <alignment horizontal="left" vertical="center"/>
    </xf>
    <xf numFmtId="0" fontId="2" fillId="0" borderId="18" xfId="0" applyFont="1" applyBorder="1" applyAlignment="1">
      <alignment/>
    </xf>
    <xf numFmtId="1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/>
    </xf>
    <xf numFmtId="0" fontId="9" fillId="34" borderId="24" xfId="37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8" fillId="34" borderId="26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35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32" borderId="28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 vertical="center"/>
    </xf>
    <xf numFmtId="0" fontId="2" fillId="32" borderId="30" xfId="0" applyFont="1" applyFill="1" applyBorder="1" applyAlignment="1">
      <alignment horizontal="left" vertical="center"/>
    </xf>
    <xf numFmtId="0" fontId="2" fillId="32" borderId="31" xfId="0" applyFont="1" applyFill="1" applyBorder="1" applyAlignment="1">
      <alignment horizontal="left" vertical="center"/>
    </xf>
    <xf numFmtId="0" fontId="6" fillId="32" borderId="32" xfId="0" applyFont="1" applyFill="1" applyBorder="1" applyAlignment="1">
      <alignment horizontal="left" vertical="center"/>
    </xf>
    <xf numFmtId="0" fontId="2" fillId="32" borderId="33" xfId="0" applyFont="1" applyFill="1" applyBorder="1" applyAlignment="1">
      <alignment horizontal="left" vertical="center"/>
    </xf>
    <xf numFmtId="0" fontId="8" fillId="32" borderId="34" xfId="0" applyFont="1" applyFill="1" applyBorder="1" applyAlignment="1">
      <alignment horizontal="left" vertical="center"/>
    </xf>
    <xf numFmtId="0" fontId="2" fillId="32" borderId="35" xfId="0" applyFont="1" applyFill="1" applyBorder="1" applyAlignment="1">
      <alignment horizontal="left" vertical="center"/>
    </xf>
    <xf numFmtId="0" fontId="6" fillId="32" borderId="36" xfId="0" applyFont="1" applyFill="1" applyBorder="1" applyAlignment="1">
      <alignment horizontal="left" vertical="center"/>
    </xf>
    <xf numFmtId="0" fontId="9" fillId="32" borderId="37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 horizontal="left" vertical="center"/>
    </xf>
    <xf numFmtId="0" fontId="8" fillId="32" borderId="26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9" fillId="32" borderId="24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 horizontal="left" vertical="center"/>
    </xf>
    <xf numFmtId="0" fontId="6" fillId="32" borderId="26" xfId="0" applyFont="1" applyFill="1" applyBorder="1" applyAlignment="1">
      <alignment horizontal="left" vertical="center"/>
    </xf>
    <xf numFmtId="0" fontId="8" fillId="32" borderId="36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9" fillId="32" borderId="26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/>
    </xf>
    <xf numFmtId="0" fontId="11" fillId="32" borderId="35" xfId="0" applyFont="1" applyFill="1" applyBorder="1" applyAlignment="1">
      <alignment vertical="center"/>
    </xf>
    <xf numFmtId="0" fontId="8" fillId="32" borderId="36" xfId="0" applyFont="1" applyFill="1" applyBorder="1" applyAlignment="1">
      <alignment vertical="center"/>
    </xf>
    <xf numFmtId="0" fontId="2" fillId="32" borderId="35" xfId="0" applyFont="1" applyFill="1" applyBorder="1" applyAlignment="1">
      <alignment vertical="center"/>
    </xf>
    <xf numFmtId="0" fontId="9" fillId="32" borderId="36" xfId="0" applyFont="1" applyFill="1" applyBorder="1" applyAlignment="1">
      <alignment vertical="center"/>
    </xf>
    <xf numFmtId="0" fontId="9" fillId="32" borderId="36" xfId="0" applyFont="1" applyFill="1" applyBorder="1" applyAlignment="1">
      <alignment horizontal="left" vertical="center"/>
    </xf>
    <xf numFmtId="0" fontId="2" fillId="32" borderId="38" xfId="0" applyFont="1" applyFill="1" applyBorder="1" applyAlignment="1">
      <alignment horizontal="left" vertical="center"/>
    </xf>
    <xf numFmtId="0" fontId="9" fillId="32" borderId="39" xfId="0" applyFont="1" applyFill="1" applyBorder="1" applyAlignment="1">
      <alignment/>
    </xf>
    <xf numFmtId="0" fontId="2" fillId="32" borderId="40" xfId="0" applyFont="1" applyFill="1" applyBorder="1" applyAlignment="1">
      <alignment vertical="center"/>
    </xf>
    <xf numFmtId="0" fontId="8" fillId="32" borderId="41" xfId="0" applyFont="1" applyFill="1" applyBorder="1" applyAlignment="1">
      <alignment vertical="center"/>
    </xf>
    <xf numFmtId="0" fontId="9" fillId="32" borderId="42" xfId="0" applyFont="1" applyFill="1" applyBorder="1" applyAlignment="1">
      <alignment horizontal="left" vertical="center"/>
    </xf>
    <xf numFmtId="0" fontId="2" fillId="32" borderId="43" xfId="0" applyFont="1" applyFill="1" applyBorder="1" applyAlignment="1">
      <alignment horizontal="left" vertical="center"/>
    </xf>
    <xf numFmtId="0" fontId="9" fillId="32" borderId="39" xfId="0" applyFont="1" applyFill="1" applyBorder="1" applyAlignment="1">
      <alignment horizontal="left" vertical="center"/>
    </xf>
    <xf numFmtId="0" fontId="2" fillId="32" borderId="44" xfId="0" applyFont="1" applyFill="1" applyBorder="1" applyAlignment="1">
      <alignment vertical="center"/>
    </xf>
    <xf numFmtId="0" fontId="9" fillId="32" borderId="41" xfId="0" applyFont="1" applyFill="1" applyBorder="1" applyAlignment="1">
      <alignment vertical="center"/>
    </xf>
    <xf numFmtId="0" fontId="9" fillId="32" borderId="45" xfId="0" applyFont="1" applyFill="1" applyBorder="1" applyAlignment="1">
      <alignment vertical="center"/>
    </xf>
    <xf numFmtId="0" fontId="9" fillId="32" borderId="46" xfId="0" applyFont="1" applyFill="1" applyBorder="1" applyAlignment="1">
      <alignment horizontal="left" vertical="center"/>
    </xf>
    <xf numFmtId="0" fontId="2" fillId="32" borderId="40" xfId="0" applyFont="1" applyFill="1" applyBorder="1" applyAlignment="1">
      <alignment horizontal="left" vertical="center"/>
    </xf>
    <xf numFmtId="0" fontId="9" fillId="32" borderId="47" xfId="0" applyFont="1" applyFill="1" applyBorder="1" applyAlignment="1">
      <alignment horizontal="left" vertical="center"/>
    </xf>
    <xf numFmtId="0" fontId="9" fillId="32" borderId="36" xfId="0" applyFont="1" applyFill="1" applyBorder="1" applyAlignment="1">
      <alignment horizontal="left" vertical="center"/>
    </xf>
    <xf numFmtId="0" fontId="2" fillId="32" borderId="48" xfId="0" applyFont="1" applyFill="1" applyBorder="1" applyAlignment="1">
      <alignment vertical="center"/>
    </xf>
    <xf numFmtId="0" fontId="2" fillId="32" borderId="49" xfId="0" applyFont="1" applyFill="1" applyBorder="1" applyAlignment="1">
      <alignment horizontal="left" vertical="center"/>
    </xf>
    <xf numFmtId="0" fontId="8" fillId="32" borderId="50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32" borderId="16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32" borderId="16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34" borderId="35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8" fillId="34" borderId="36" xfId="0" applyFont="1" applyFill="1" applyBorder="1" applyAlignment="1">
      <alignment horizontal="left" vertical="center"/>
    </xf>
    <xf numFmtId="0" fontId="15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/>
    </xf>
    <xf numFmtId="0" fontId="3" fillId="0" borderId="5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2" borderId="14" xfId="0" applyFont="1" applyFill="1" applyBorder="1" applyAlignment="1">
      <alignment vertical="center"/>
    </xf>
    <xf numFmtId="0" fontId="7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2" borderId="16" xfId="0" applyFont="1" applyFill="1" applyBorder="1" applyAlignment="1">
      <alignment vertical="center"/>
    </xf>
    <xf numFmtId="0" fontId="2" fillId="32" borderId="28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32" borderId="16" xfId="0" applyFont="1" applyFill="1" applyBorder="1" applyAlignment="1">
      <alignment vertical="center" wrapText="1"/>
    </xf>
    <xf numFmtId="0" fontId="2" fillId="32" borderId="55" xfId="0" applyFont="1" applyFill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3" fillId="0" borderId="60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3" fillId="33" borderId="60" xfId="0" applyFont="1" applyFill="1" applyBorder="1" applyAlignment="1">
      <alignment horizontal="left" vertical="center"/>
    </xf>
    <xf numFmtId="0" fontId="2" fillId="32" borderId="60" xfId="0" applyFont="1" applyFill="1" applyBorder="1" applyAlignment="1">
      <alignment horizontal="left" vertical="center"/>
    </xf>
    <xf numFmtId="0" fontId="12" fillId="0" borderId="60" xfId="0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/>
    </xf>
    <xf numFmtId="0" fontId="3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3" fillId="33" borderId="65" xfId="0" applyFont="1" applyFill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0" fontId="0" fillId="0" borderId="61" xfId="0" applyFont="1" applyBorder="1" applyAlignment="1">
      <alignment/>
    </xf>
    <xf numFmtId="0" fontId="2" fillId="0" borderId="65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" fillId="0" borderId="65" xfId="0" applyFont="1" applyBorder="1" applyAlignment="1">
      <alignment horizontal="left" vertical="center"/>
    </xf>
    <xf numFmtId="0" fontId="2" fillId="0" borderId="67" xfId="0" applyFont="1" applyBorder="1" applyAlignment="1">
      <alignment vertical="center"/>
    </xf>
    <xf numFmtId="0" fontId="3" fillId="0" borderId="60" xfId="0" applyFont="1" applyFill="1" applyBorder="1" applyAlignment="1">
      <alignment horizontal="left" vertical="center"/>
    </xf>
    <xf numFmtId="0" fontId="3" fillId="0" borderId="68" xfId="0" applyFont="1" applyBorder="1" applyAlignment="1">
      <alignment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2" fillId="35" borderId="4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16" fillId="0" borderId="7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vertical="center"/>
    </xf>
    <xf numFmtId="0" fontId="7" fillId="0" borderId="68" xfId="0" applyFont="1" applyBorder="1" applyAlignment="1">
      <alignment horizontal="center" vertical="center"/>
    </xf>
    <xf numFmtId="0" fontId="2" fillId="32" borderId="49" xfId="0" applyFont="1" applyFill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3" fillId="0" borderId="68" xfId="0" applyFont="1" applyFill="1" applyBorder="1" applyAlignment="1">
      <alignment vertical="center"/>
    </xf>
    <xf numFmtId="0" fontId="15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2" fillId="0" borderId="49" xfId="0" applyFont="1" applyBorder="1" applyAlignment="1">
      <alignment/>
    </xf>
    <xf numFmtId="0" fontId="2" fillId="35" borderId="31" xfId="0" applyFont="1" applyFill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/>
    </xf>
    <xf numFmtId="0" fontId="2" fillId="32" borderId="72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7" fillId="32" borderId="70" xfId="0" applyFont="1" applyFill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2" fillId="32" borderId="38" xfId="0" applyFont="1" applyFill="1" applyBorder="1" applyAlignment="1">
      <alignment vertical="center"/>
    </xf>
    <xf numFmtId="0" fontId="9" fillId="32" borderId="39" xfId="0" applyFont="1" applyFill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6" fillId="32" borderId="36" xfId="37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vertical="center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left" vertical="center"/>
    </xf>
    <xf numFmtId="0" fontId="2" fillId="0" borderId="81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49" fontId="2" fillId="32" borderId="82" xfId="0" applyNumberFormat="1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2" fillId="0" borderId="8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8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2" fillId="0" borderId="76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0" borderId="85" xfId="0" applyFont="1" applyBorder="1" applyAlignment="1">
      <alignment vertical="center"/>
    </xf>
    <xf numFmtId="0" fontId="4" fillId="0" borderId="86" xfId="0" applyFont="1" applyBorder="1" applyAlignment="1">
      <alignment/>
    </xf>
    <xf numFmtId="0" fontId="2" fillId="0" borderId="24" xfId="0" applyFont="1" applyBorder="1" applyAlignment="1">
      <alignment vertical="center" wrapText="1"/>
    </xf>
    <xf numFmtId="0" fontId="4" fillId="0" borderId="36" xfId="0" applyFont="1" applyBorder="1" applyAlignment="1">
      <alignment/>
    </xf>
    <xf numFmtId="49" fontId="2" fillId="32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0" fontId="4" fillId="0" borderId="49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87" xfId="0" applyFont="1" applyBorder="1" applyAlignment="1">
      <alignment/>
    </xf>
    <xf numFmtId="0" fontId="2" fillId="0" borderId="36" xfId="0" applyFont="1" applyBorder="1" applyAlignment="1">
      <alignment horizontal="left" vertical="center"/>
    </xf>
    <xf numFmtId="0" fontId="4" fillId="0" borderId="26" xfId="0" applyFont="1" applyBorder="1" applyAlignment="1">
      <alignment/>
    </xf>
    <xf numFmtId="49" fontId="2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2" fillId="0" borderId="88" xfId="0" applyNumberFormat="1" applyFont="1" applyFill="1" applyBorder="1" applyAlignment="1">
      <alignment horizontal="center" vertical="center"/>
    </xf>
    <xf numFmtId="49" fontId="2" fillId="0" borderId="89" xfId="0" applyNumberFormat="1" applyFont="1" applyBorder="1" applyAlignment="1">
      <alignment horizontal="center" vertical="center"/>
    </xf>
    <xf numFmtId="0" fontId="4" fillId="0" borderId="90" xfId="0" applyFont="1" applyBorder="1" applyAlignment="1">
      <alignment/>
    </xf>
    <xf numFmtId="0" fontId="2" fillId="0" borderId="91" xfId="0" applyFont="1" applyFill="1" applyBorder="1" applyAlignment="1">
      <alignment horizontal="left" vertical="center"/>
    </xf>
    <xf numFmtId="0" fontId="2" fillId="0" borderId="91" xfId="0" applyNumberFormat="1" applyFont="1" applyFill="1" applyBorder="1" applyAlignment="1">
      <alignment horizontal="right" vertical="center"/>
    </xf>
    <xf numFmtId="0" fontId="2" fillId="0" borderId="92" xfId="0" applyFont="1" applyFill="1" applyBorder="1" applyAlignment="1">
      <alignment vertical="center"/>
    </xf>
    <xf numFmtId="0" fontId="2" fillId="0" borderId="93" xfId="0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left" vertical="center"/>
    </xf>
    <xf numFmtId="0" fontId="4" fillId="0" borderId="96" xfId="0" applyFont="1" applyBorder="1" applyAlignment="1">
      <alignment/>
    </xf>
    <xf numFmtId="49" fontId="2" fillId="0" borderId="9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85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98" xfId="0" applyFont="1" applyBorder="1" applyAlignment="1">
      <alignment/>
    </xf>
    <xf numFmtId="0" fontId="2" fillId="0" borderId="49" xfId="0" applyFont="1" applyFill="1" applyBorder="1" applyAlignment="1">
      <alignment horizontal="left" vertical="center"/>
    </xf>
    <xf numFmtId="49" fontId="2" fillId="0" borderId="49" xfId="0" applyNumberFormat="1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vertical="center"/>
    </xf>
    <xf numFmtId="0" fontId="2" fillId="0" borderId="100" xfId="0" applyFont="1" applyFill="1" applyBorder="1" applyAlignment="1">
      <alignment horizontal="left" vertical="center"/>
    </xf>
    <xf numFmtId="0" fontId="2" fillId="0" borderId="31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3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70" xfId="0" applyFont="1" applyBorder="1" applyAlignment="1">
      <alignment/>
    </xf>
    <xf numFmtId="0" fontId="4" fillId="0" borderId="99" xfId="0" applyFont="1" applyBorder="1" applyAlignment="1">
      <alignment/>
    </xf>
    <xf numFmtId="0" fontId="2" fillId="0" borderId="24" xfId="0" applyFont="1" applyBorder="1" applyAlignment="1">
      <alignment horizontal="left" vertical="center" wrapText="1"/>
    </xf>
    <xf numFmtId="0" fontId="4" fillId="0" borderId="50" xfId="0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7" xfId="0" applyFont="1" applyBorder="1" applyAlignment="1">
      <alignment/>
    </xf>
    <xf numFmtId="49" fontId="2" fillId="0" borderId="97" xfId="0" applyNumberFormat="1" applyFont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2" fillId="0" borderId="104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32" borderId="13" xfId="0" applyFont="1" applyFill="1" applyBorder="1" applyAlignment="1">
      <alignment horizontal="left" vertical="center"/>
    </xf>
    <xf numFmtId="0" fontId="2" fillId="0" borderId="105" xfId="0" applyFont="1" applyBorder="1" applyAlignment="1">
      <alignment horizontal="left" vertical="center"/>
    </xf>
    <xf numFmtId="0" fontId="2" fillId="0" borderId="86" xfId="0" applyFont="1" applyBorder="1" applyAlignment="1">
      <alignment vertical="center"/>
    </xf>
    <xf numFmtId="49" fontId="2" fillId="0" borderId="106" xfId="0" applyNumberFormat="1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5" fillId="36" borderId="30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2" fillId="36" borderId="94" xfId="0" applyFont="1" applyFill="1" applyBorder="1" applyAlignment="1">
      <alignment horizontal="center" vertical="center"/>
    </xf>
    <xf numFmtId="0" fontId="2" fillId="0" borderId="107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right" vertical="center"/>
    </xf>
    <xf numFmtId="49" fontId="2" fillId="0" borderId="95" xfId="0" applyNumberFormat="1" applyFont="1" applyBorder="1" applyAlignment="1">
      <alignment horizontal="center" vertical="center"/>
    </xf>
    <xf numFmtId="0" fontId="4" fillId="0" borderId="108" xfId="0" applyFont="1" applyBorder="1" applyAlignment="1">
      <alignment/>
    </xf>
    <xf numFmtId="0" fontId="2" fillId="32" borderId="28" xfId="0" applyFont="1" applyFill="1" applyBorder="1" applyAlignment="1">
      <alignment horizontal="left" vertical="center"/>
    </xf>
    <xf numFmtId="0" fontId="2" fillId="32" borderId="20" xfId="0" applyFont="1" applyFill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/>
    </xf>
    <xf numFmtId="0" fontId="2" fillId="32" borderId="69" xfId="0" applyFont="1" applyFill="1" applyBorder="1" applyAlignment="1">
      <alignment horizontal="right" vertical="center"/>
    </xf>
    <xf numFmtId="0" fontId="4" fillId="0" borderId="21" xfId="0" applyFont="1" applyBorder="1" applyAlignment="1">
      <alignment/>
    </xf>
    <xf numFmtId="0" fontId="4" fillId="0" borderId="111" xfId="0" applyFont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right" vertical="center"/>
    </xf>
    <xf numFmtId="0" fontId="2" fillId="32" borderId="85" xfId="0" applyFont="1" applyFill="1" applyBorder="1" applyAlignment="1">
      <alignment vertical="center" wrapText="1"/>
    </xf>
    <xf numFmtId="0" fontId="4" fillId="0" borderId="99" xfId="0" applyFont="1" applyBorder="1" applyAlignment="1">
      <alignment/>
    </xf>
    <xf numFmtId="0" fontId="2" fillId="32" borderId="105" xfId="0" applyFont="1" applyFill="1" applyBorder="1" applyAlignment="1">
      <alignment horizontal="left" vertical="center"/>
    </xf>
    <xf numFmtId="0" fontId="0" fillId="0" borderId="70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2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32" borderId="85" xfId="0" applyFont="1" applyFill="1" applyBorder="1" applyAlignment="1">
      <alignment vertical="center"/>
    </xf>
    <xf numFmtId="0" fontId="2" fillId="32" borderId="86" xfId="0" applyFont="1" applyFill="1" applyBorder="1" applyAlignment="1">
      <alignment vertical="center"/>
    </xf>
    <xf numFmtId="0" fontId="4" fillId="0" borderId="17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4" fillId="0" borderId="113" xfId="0" applyFont="1" applyBorder="1" applyAlignment="1">
      <alignment/>
    </xf>
    <xf numFmtId="0" fontId="2" fillId="0" borderId="105" xfId="0" applyFont="1" applyBorder="1" applyAlignment="1">
      <alignment vertical="center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172" fontId="2" fillId="0" borderId="2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4" fillId="0" borderId="115" xfId="0" applyFont="1" applyBorder="1" applyAlignment="1">
      <alignment/>
    </xf>
    <xf numFmtId="0" fontId="2" fillId="0" borderId="48" xfId="0" applyNumberFormat="1" applyFont="1" applyFill="1" applyBorder="1" applyAlignment="1">
      <alignment horizontal="center" vertical="center"/>
    </xf>
    <xf numFmtId="0" fontId="4" fillId="0" borderId="94" xfId="0" applyFont="1" applyBorder="1" applyAlignment="1">
      <alignment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2" fillId="0" borderId="3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/>
    </xf>
    <xf numFmtId="0" fontId="2" fillId="0" borderId="101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4" fillId="0" borderId="34" xfId="0" applyFont="1" applyBorder="1" applyAlignment="1">
      <alignment/>
    </xf>
    <xf numFmtId="0" fontId="2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5" xfId="0" applyFont="1" applyBorder="1" applyAlignment="1">
      <alignment vertical="center"/>
    </xf>
    <xf numFmtId="0" fontId="2" fillId="0" borderId="86" xfId="0" applyFont="1" applyBorder="1" applyAlignment="1">
      <alignment horizontal="left" vertical="center"/>
    </xf>
    <xf numFmtId="0" fontId="3" fillId="0" borderId="116" xfId="0" applyFont="1" applyBorder="1" applyAlignment="1">
      <alignment horizontal="center" vertical="center"/>
    </xf>
    <xf numFmtId="0" fontId="4" fillId="0" borderId="117" xfId="0" applyFont="1" applyBorder="1" applyAlignment="1">
      <alignment/>
    </xf>
    <xf numFmtId="0" fontId="2" fillId="32" borderId="31" xfId="0" applyFont="1" applyFill="1" applyBorder="1" applyAlignment="1">
      <alignment horizontal="left" vertical="center"/>
    </xf>
    <xf numFmtId="0" fontId="2" fillId="0" borderId="69" xfId="0" applyFont="1" applyBorder="1" applyAlignment="1">
      <alignment horizontal="right" vertical="center"/>
    </xf>
    <xf numFmtId="49" fontId="3" fillId="0" borderId="118" xfId="0" applyNumberFormat="1" applyFont="1" applyBorder="1" applyAlignment="1">
      <alignment horizontal="center" vertical="center"/>
    </xf>
    <xf numFmtId="0" fontId="4" fillId="0" borderId="119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4" fillId="0" borderId="121" xfId="0" applyFont="1" applyBorder="1" applyAlignment="1">
      <alignment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49" fontId="3" fillId="0" borderId="120" xfId="0" applyNumberFormat="1" applyFont="1" applyBorder="1" applyAlignment="1">
      <alignment horizontal="center" vertical="center"/>
    </xf>
    <xf numFmtId="0" fontId="4" fillId="0" borderId="125" xfId="0" applyFont="1" applyBorder="1" applyAlignment="1">
      <alignment/>
    </xf>
    <xf numFmtId="0" fontId="4" fillId="0" borderId="126" xfId="0" applyFont="1" applyBorder="1" applyAlignment="1">
      <alignment/>
    </xf>
    <xf numFmtId="0" fontId="18" fillId="0" borderId="0" xfId="0" applyFont="1" applyAlignment="1">
      <alignment horizontal="left" wrapText="1"/>
    </xf>
    <xf numFmtId="0" fontId="3" fillId="0" borderId="125" xfId="0" applyFont="1" applyBorder="1" applyAlignment="1">
      <alignment horizontal="center" vertical="center"/>
    </xf>
    <xf numFmtId="49" fontId="2" fillId="0" borderId="98" xfId="0" applyNumberFormat="1" applyFont="1" applyFill="1" applyBorder="1" applyAlignment="1">
      <alignment horizontal="center" vertical="center"/>
    </xf>
    <xf numFmtId="0" fontId="2" fillId="0" borderId="127" xfId="0" applyFont="1" applyBorder="1" applyAlignment="1">
      <alignment horizontal="left" vertical="center"/>
    </xf>
    <xf numFmtId="49" fontId="2" fillId="0" borderId="68" xfId="0" applyNumberFormat="1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128" xfId="0" applyFont="1" applyBorder="1" applyAlignment="1">
      <alignment/>
    </xf>
    <xf numFmtId="0" fontId="2" fillId="0" borderId="105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32" borderId="31" xfId="0" applyNumberFormat="1" applyFont="1" applyFill="1" applyBorder="1" applyAlignment="1">
      <alignment horizontal="center" vertical="center"/>
    </xf>
    <xf numFmtId="49" fontId="2" fillId="36" borderId="0" xfId="0" applyNumberFormat="1" applyFont="1" applyFill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32" borderId="94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2" fillId="32" borderId="101" xfId="0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left" vertical="center"/>
    </xf>
    <xf numFmtId="49" fontId="2" fillId="32" borderId="10" xfId="0" applyNumberFormat="1" applyFont="1" applyFill="1" applyBorder="1" applyAlignment="1">
      <alignment horizontal="left" vertical="center"/>
    </xf>
    <xf numFmtId="49" fontId="2" fillId="32" borderId="21" xfId="0" applyNumberFormat="1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 wrapText="1"/>
    </xf>
    <xf numFmtId="49" fontId="2" fillId="32" borderId="127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4" xfId="0" applyFont="1" applyBorder="1" applyAlignment="1">
      <alignment vertical="center" wrapText="1"/>
    </xf>
    <xf numFmtId="0" fontId="2" fillId="32" borderId="32" xfId="0" applyFont="1" applyFill="1" applyBorder="1" applyAlignment="1">
      <alignment horizontal="left" vertical="center"/>
    </xf>
    <xf numFmtId="0" fontId="2" fillId="0" borderId="129" xfId="0" applyFont="1" applyBorder="1" applyAlignment="1">
      <alignment vertical="center"/>
    </xf>
    <xf numFmtId="0" fontId="4" fillId="0" borderId="130" xfId="0" applyFont="1" applyBorder="1" applyAlignment="1">
      <alignment/>
    </xf>
    <xf numFmtId="0" fontId="2" fillId="32" borderId="24" xfId="0" applyFont="1" applyFill="1" applyBorder="1" applyAlignment="1">
      <alignment horizontal="left" vertical="center"/>
    </xf>
    <xf numFmtId="0" fontId="2" fillId="32" borderId="36" xfId="0" applyFont="1" applyFill="1" applyBorder="1" applyAlignment="1">
      <alignment vertical="center"/>
    </xf>
    <xf numFmtId="0" fontId="2" fillId="0" borderId="131" xfId="0" applyFont="1" applyBorder="1" applyAlignment="1">
      <alignment vertical="center"/>
    </xf>
    <xf numFmtId="0" fontId="4" fillId="0" borderId="132" xfId="0" applyFont="1" applyBorder="1" applyAlignment="1">
      <alignment/>
    </xf>
    <xf numFmtId="172" fontId="2" fillId="0" borderId="15" xfId="0" applyNumberFormat="1" applyFont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2" borderId="16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nd" xfId="57"/>
    <cellStyle name="Currency" xfId="58"/>
    <cellStyle name="Currency [0]" xfId="59"/>
    <cellStyle name="Väljund" xfId="60"/>
    <cellStyle name="Üldpealkir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va.spordiliit@mail.ee" TargetMode="External" /><Relationship Id="rId2" Type="http://schemas.openxmlformats.org/officeDocument/2006/relationships/hyperlink" Target="mailto:elva.spordiliit@mail.ee" TargetMode="External" /><Relationship Id="rId3" Type="http://schemas.openxmlformats.org/officeDocument/2006/relationships/hyperlink" Target="mailto:fotokeskus@hot.ee" TargetMode="External" /><Relationship Id="rId4" Type="http://schemas.openxmlformats.org/officeDocument/2006/relationships/hyperlink" Target="mailto:rattapood@solo.ee" TargetMode="External" /><Relationship Id="rId5" Type="http://schemas.openxmlformats.org/officeDocument/2006/relationships/hyperlink" Target="mailto:rattapood@solo.ee" TargetMode="External" /><Relationship Id="rId6" Type="http://schemas.openxmlformats.org/officeDocument/2006/relationships/hyperlink" Target="mailto:rattapood@solo.ee" TargetMode="External" /><Relationship Id="rId7" Type="http://schemas.openxmlformats.org/officeDocument/2006/relationships/hyperlink" Target="mailto:kristenkivistik@gmail.com" TargetMode="External" /><Relationship Id="rId8" Type="http://schemas.openxmlformats.org/officeDocument/2006/relationships/hyperlink" Target="mailto:kristian.randver@rimibaltic.com" TargetMode="External" /><Relationship Id="rId9" Type="http://schemas.openxmlformats.org/officeDocument/2006/relationships/hyperlink" Target="mailto:info@mtbest.ee" TargetMode="External" /><Relationship Id="rId10" Type="http://schemas.openxmlformats.org/officeDocument/2006/relationships/hyperlink" Target="mailto:rattapood@solo.ee" TargetMode="External" /><Relationship Id="rId11" Type="http://schemas.openxmlformats.org/officeDocument/2006/relationships/hyperlink" Target="mailto:info@mtbest.ee" TargetMode="External" /><Relationship Id="rId12" Type="http://schemas.openxmlformats.org/officeDocument/2006/relationships/hyperlink" Target="mailto:rattapood@gmail.com" TargetMode="External" /><Relationship Id="rId13" Type="http://schemas.openxmlformats.org/officeDocument/2006/relationships/hyperlink" Target="mailto:rattapood@solo.ee" TargetMode="External" /><Relationship Id="rId14" Type="http://schemas.openxmlformats.org/officeDocument/2006/relationships/hyperlink" Target="mailto:bivarix@bivarix.ee" TargetMode="External" /><Relationship Id="rId15" Type="http://schemas.openxmlformats.org/officeDocument/2006/relationships/hyperlink" Target="mailto:smaasing@gmail.com" TargetMode="External" /><Relationship Id="rId16" Type="http://schemas.openxmlformats.org/officeDocument/2006/relationships/hyperlink" Target="mailto:smaasing@gmail.com" TargetMode="External" /><Relationship Id="rId17" Type="http://schemas.openxmlformats.org/officeDocument/2006/relationships/hyperlink" Target="mailto:info@mtbest.ee" TargetMode="External" /><Relationship Id="rId18" Type="http://schemas.openxmlformats.org/officeDocument/2006/relationships/hyperlink" Target="mailto:juri717@hot.ee" TargetMode="External" /><Relationship Id="rId19" Type="http://schemas.openxmlformats.org/officeDocument/2006/relationships/hyperlink" Target="mailto:tartumaraton@tartumaraton.ee" TargetMode="External" /><Relationship Id="rId20" Type="http://schemas.openxmlformats.org/officeDocument/2006/relationships/hyperlink" Target="mailto:tarmo@aksimotell.ee" TargetMode="External" /><Relationship Id="rId21" Type="http://schemas.openxmlformats.org/officeDocument/2006/relationships/hyperlink" Target="mailto:tartumaraton@tartumaraton.ee" TargetMode="External" /><Relationship Id="rId22" Type="http://schemas.openxmlformats.org/officeDocument/2006/relationships/hyperlink" Target="mailto:juhatus@rattaklubi.ee" TargetMode="External" /><Relationship Id="rId23" Type="http://schemas.openxmlformats.org/officeDocument/2006/relationships/hyperlink" Target="mailto:rattapood@solo.ee" TargetMode="External" /><Relationship Id="rId24" Type="http://schemas.openxmlformats.org/officeDocument/2006/relationships/hyperlink" Target="mailto:info@mtbest.ee" TargetMode="External" /><Relationship Id="rId25" Type="http://schemas.openxmlformats.org/officeDocument/2006/relationships/hyperlink" Target="mailto:fotokeskus@hot.ee" TargetMode="External" /><Relationship Id="rId26" Type="http://schemas.openxmlformats.org/officeDocument/2006/relationships/hyperlink" Target="mailto:kristenkivistik@gmail.com" TargetMode="External" /><Relationship Id="rId27" Type="http://schemas.openxmlformats.org/officeDocument/2006/relationships/hyperlink" Target="mailto:klubi@pyhaloomaaed.ee" TargetMode="External" /><Relationship Id="rId28" Type="http://schemas.openxmlformats.org/officeDocument/2006/relationships/hyperlink" Target="mailto:fotokeskus@hot.ee" TargetMode="External" /><Relationship Id="rId29" Type="http://schemas.openxmlformats.org/officeDocument/2006/relationships/hyperlink" Target="mailto:info@mtbest.ee" TargetMode="External" /><Relationship Id="rId30" Type="http://schemas.openxmlformats.org/officeDocument/2006/relationships/hyperlink" Target="mailto:klubi@pyhaloomaaed.ee" TargetMode="External" /><Relationship Id="rId31" Type="http://schemas.openxmlformats.org/officeDocument/2006/relationships/hyperlink" Target="mailto:fotokeskus@hot.ee" TargetMode="External" /><Relationship Id="rId32" Type="http://schemas.openxmlformats.org/officeDocument/2006/relationships/hyperlink" Target="mailto:info@proklubi.ee" TargetMode="External" /><Relationship Id="rId33" Type="http://schemas.openxmlformats.org/officeDocument/2006/relationships/hyperlink" Target="mailto:info@taaramaeklubi.ee" TargetMode="External" /><Relationship Id="rId34" Type="http://schemas.openxmlformats.org/officeDocument/2006/relationships/hyperlink" Target="mailto:info@mtbest.ee" TargetMode="External" /><Relationship Id="rId35" Type="http://schemas.openxmlformats.org/officeDocument/2006/relationships/hyperlink" Target="mailto:kaidojuur@gmail.com" TargetMode="External" /><Relationship Id="rId36" Type="http://schemas.openxmlformats.org/officeDocument/2006/relationships/hyperlink" Target="mailto:triinu.laurits@gmail.com" TargetMode="External" /><Relationship Id="rId37" Type="http://schemas.openxmlformats.org/officeDocument/2006/relationships/hyperlink" Target="mailto:jooks@jooks.ee" TargetMode="External" /><Relationship Id="rId38" Type="http://schemas.openxmlformats.org/officeDocument/2006/relationships/hyperlink" Target="mailto:jooks@jooks.ee" TargetMode="External" /><Relationship Id="rId39" Type="http://schemas.openxmlformats.org/officeDocument/2006/relationships/hyperlink" Target="mailto:info@cfc.ee" TargetMode="External" /><Relationship Id="rId40" Type="http://schemas.openxmlformats.org/officeDocument/2006/relationships/hyperlink" Target="mailto:info@cfc.ee" TargetMode="External" /><Relationship Id="rId41" Type="http://schemas.openxmlformats.org/officeDocument/2006/relationships/hyperlink" Target="mailto:rattapood@solo.ee" TargetMode="External" /><Relationship Id="rId42" Type="http://schemas.openxmlformats.org/officeDocument/2006/relationships/hyperlink" Target="mailto:rattapood@solo.ee" TargetMode="External" /><Relationship Id="rId43" Type="http://schemas.openxmlformats.org/officeDocument/2006/relationships/hyperlink" Target="mailto:fotokeskus@hot.ee" TargetMode="External" /><Relationship Id="rId44" Type="http://schemas.openxmlformats.org/officeDocument/2006/relationships/hyperlink" Target="mailto:ejl@ejl.ee" TargetMode="External" /><Relationship Id="rId45" Type="http://schemas.openxmlformats.org/officeDocument/2006/relationships/hyperlink" Target="mailto:info@mtbest.ee" TargetMode="External" /><Relationship Id="rId46" Type="http://schemas.openxmlformats.org/officeDocument/2006/relationships/hyperlink" Target="mailto:info@proklubi.ee" TargetMode="External" /><Relationship Id="rId47" Type="http://schemas.openxmlformats.org/officeDocument/2006/relationships/hyperlink" Target="mailto:info@taaramaeklubi.ee" TargetMode="External" /><Relationship Id="rId48" Type="http://schemas.openxmlformats.org/officeDocument/2006/relationships/hyperlink" Target="mailto:rattapood@solo.ee" TargetMode="External" /><Relationship Id="rId49" Type="http://schemas.openxmlformats.org/officeDocument/2006/relationships/hyperlink" Target="mailto:rattapood@solo.ee" TargetMode="External" /><Relationship Id="rId50" Type="http://schemas.openxmlformats.org/officeDocument/2006/relationships/hyperlink" Target="mailto:info@taaramaeklubi.ee" TargetMode="External" /><Relationship Id="rId51" Type="http://schemas.openxmlformats.org/officeDocument/2006/relationships/hyperlink" Target="mailto:info@mtbest.ee" TargetMode="External" /><Relationship Id="rId52" Type="http://schemas.openxmlformats.org/officeDocument/2006/relationships/hyperlink" Target="mailto:kaidojuur@gmail.com" TargetMode="External" /><Relationship Id="rId53" Type="http://schemas.openxmlformats.org/officeDocument/2006/relationships/hyperlink" Target="mailto:rattapood@solo.ee" TargetMode="External" /><Relationship Id="rId54" Type="http://schemas.openxmlformats.org/officeDocument/2006/relationships/hyperlink" Target="mailto:tartumaraton@tartumaraton.ee" TargetMode="External" /><Relationship Id="rId55" Type="http://schemas.openxmlformats.org/officeDocument/2006/relationships/hyperlink" Target="mailto:raplamaark@hot.ee" TargetMode="External" /><Relationship Id="rId56" Type="http://schemas.openxmlformats.org/officeDocument/2006/relationships/hyperlink" Target="mailto:jooks@jooks.ee" TargetMode="External" /><Relationship Id="rId57" Type="http://schemas.openxmlformats.org/officeDocument/2006/relationships/hyperlink" Target="mailto:juhatus@rattaklubi.ee" TargetMode="External" /><Relationship Id="rId58" Type="http://schemas.openxmlformats.org/officeDocument/2006/relationships/hyperlink" Target="mailto:veiko@rattaklubi.ee" TargetMode="External" /><Relationship Id="rId59" Type="http://schemas.openxmlformats.org/officeDocument/2006/relationships/hyperlink" Target="mailto:kristenkivistik@gmail.com" TargetMode="External" /><Relationship Id="rId60" Type="http://schemas.openxmlformats.org/officeDocument/2006/relationships/hyperlink" Target="mailto:info@proklubi.ee" TargetMode="External" /><Relationship Id="rId61" Type="http://schemas.openxmlformats.org/officeDocument/2006/relationships/hyperlink" Target="mailto:info@taaramaeklubi.ee" TargetMode="External" /><Relationship Id="rId62" Type="http://schemas.openxmlformats.org/officeDocument/2006/relationships/hyperlink" Target="mailto:rattapood@gmail.com" TargetMode="External" /><Relationship Id="rId63" Type="http://schemas.openxmlformats.org/officeDocument/2006/relationships/hyperlink" Target="mailto:karikasari@aerobike.ee" TargetMode="External" /><Relationship Id="rId64" Type="http://schemas.openxmlformats.org/officeDocument/2006/relationships/hyperlink" Target="mailto:karikasari@aerobike.ee" TargetMode="External" /><Relationship Id="rId65" Type="http://schemas.openxmlformats.org/officeDocument/2006/relationships/hyperlink" Target="mailto:info@proklubi.ee" TargetMode="External" /><Relationship Id="rId66" Type="http://schemas.openxmlformats.org/officeDocument/2006/relationships/hyperlink" Target="mailto:fotokeskus@hot.ee" TargetMode="External" /><Relationship Id="rId67" Type="http://schemas.openxmlformats.org/officeDocument/2006/relationships/hyperlink" Target="mailto:karikasari@aerobike.ee" TargetMode="External" /><Relationship Id="rId68" Type="http://schemas.openxmlformats.org/officeDocument/2006/relationships/hyperlink" Target="mailto:karikasari@aerobike.ee" TargetMode="External" /><Relationship Id="rId69" Type="http://schemas.openxmlformats.org/officeDocument/2006/relationships/hyperlink" Target="mailto:elva.spordiliit@mail.ee" TargetMode="External" /><Relationship Id="rId70" Type="http://schemas.openxmlformats.org/officeDocument/2006/relationships/hyperlink" Target="mailto:info@taaramaeklubi.ee" TargetMode="External" /><Relationship Id="rId71" Type="http://schemas.openxmlformats.org/officeDocument/2006/relationships/hyperlink" Target="mailto:info@proklubi.ee" TargetMode="External" /><Relationship Id="rId72" Type="http://schemas.openxmlformats.org/officeDocument/2006/relationships/hyperlink" Target="mailto:karikasari@aerobike.ee" TargetMode="External" /><Relationship Id="rId73" Type="http://schemas.openxmlformats.org/officeDocument/2006/relationships/hyperlink" Target="mailto:karikasari@aerobike.ee" TargetMode="External" /><Relationship Id="rId74" Type="http://schemas.openxmlformats.org/officeDocument/2006/relationships/hyperlink" Target="mailto:info@proklubi.ee" TargetMode="External" /><Relationship Id="rId75" Type="http://schemas.openxmlformats.org/officeDocument/2006/relationships/hyperlink" Target="mailto:info@proklubi.ee" TargetMode="External" /><Relationship Id="rId76" Type="http://schemas.openxmlformats.org/officeDocument/2006/relationships/hyperlink" Target="mailto:bivarix@bivarix.ee" TargetMode="External" /><Relationship Id="rId77" Type="http://schemas.openxmlformats.org/officeDocument/2006/relationships/hyperlink" Target="mailto:karikasari@aerobike.ee" TargetMode="External" /><Relationship Id="rId78" Type="http://schemas.openxmlformats.org/officeDocument/2006/relationships/hyperlink" Target="mailto:karikasari@aerobike.ee" TargetMode="External" /><Relationship Id="rId79" Type="http://schemas.openxmlformats.org/officeDocument/2006/relationships/hyperlink" Target="mailto:info@proklubi.ee" TargetMode="External" /><Relationship Id="rId80" Type="http://schemas.openxmlformats.org/officeDocument/2006/relationships/hyperlink" Target="mailto:info@taaramaeklubi.ee" TargetMode="External" /><Relationship Id="rId81" Type="http://schemas.openxmlformats.org/officeDocument/2006/relationships/hyperlink" Target="mailto:karikasari@aerobike.ee" TargetMode="External" /><Relationship Id="rId82" Type="http://schemas.openxmlformats.org/officeDocument/2006/relationships/hyperlink" Target="mailto:info@proklubi.ee" TargetMode="External" /><Relationship Id="rId83" Type="http://schemas.openxmlformats.org/officeDocument/2006/relationships/hyperlink" Target="mailto:karikasari@aerobike.ee" TargetMode="External" /><Relationship Id="rId84" Type="http://schemas.openxmlformats.org/officeDocument/2006/relationships/hyperlink" Target="mailto:info@taaramaeklubi.ee" TargetMode="External" /><Relationship Id="rId85" Type="http://schemas.openxmlformats.org/officeDocument/2006/relationships/hyperlink" Target="mailto:kristenkivistik@gmail.com" TargetMode="External" /><Relationship Id="rId86" Type="http://schemas.openxmlformats.org/officeDocument/2006/relationships/hyperlink" Target="mailto:karikasari@aerobike.ee" TargetMode="External" /><Relationship Id="rId87" Type="http://schemas.openxmlformats.org/officeDocument/2006/relationships/hyperlink" Target="mailto:tartumaraton@tartumaraton.ee" TargetMode="External" /><Relationship Id="rId88" Type="http://schemas.openxmlformats.org/officeDocument/2006/relationships/hyperlink" Target="mailto:karikasari@aerobike.ee" TargetMode="External" /><Relationship Id="rId89" Type="http://schemas.openxmlformats.org/officeDocument/2006/relationships/hyperlink" Target="mailto:karikasari@aerobike.ee" TargetMode="External" /><Relationship Id="rId90" Type="http://schemas.openxmlformats.org/officeDocument/2006/relationships/hyperlink" Target="mailto:karikasari@aerobike.ee" TargetMode="External" /><Relationship Id="rId91" Type="http://schemas.openxmlformats.org/officeDocument/2006/relationships/hyperlink" Target="mailto:karikasari@aerobike.ee" TargetMode="External" /><Relationship Id="rId92" Type="http://schemas.openxmlformats.org/officeDocument/2006/relationships/hyperlink" Target="mailto:karikasari@aerobike.ee" TargetMode="External" /><Relationship Id="rId93" Type="http://schemas.openxmlformats.org/officeDocument/2006/relationships/hyperlink" Target="mailto:info@taaramaeklubi.ee" TargetMode="External" /><Relationship Id="rId94" Type="http://schemas.openxmlformats.org/officeDocument/2006/relationships/hyperlink" Target="mailto:info@proklubi.ee" TargetMode="External" /><Relationship Id="rId95" Type="http://schemas.openxmlformats.org/officeDocument/2006/relationships/hyperlink" Target="mailto:karikasari@aerobike.ee" TargetMode="External" /><Relationship Id="rId96" Type="http://schemas.openxmlformats.org/officeDocument/2006/relationships/hyperlink" Target="mailto:karikasari@aerobike.ee" TargetMode="External" /><Relationship Id="rId97" Type="http://schemas.openxmlformats.org/officeDocument/2006/relationships/hyperlink" Target="mailto:karikasari@aerobike.ee" TargetMode="External" /><Relationship Id="rId98" Type="http://schemas.openxmlformats.org/officeDocument/2006/relationships/hyperlink" Target="mailto:info@proklubi.ee" TargetMode="External" /><Relationship Id="rId99" Type="http://schemas.openxmlformats.org/officeDocument/2006/relationships/hyperlink" Target="mailto:karikasari@aerobike.ee" TargetMode="External" /><Relationship Id="rId100" Type="http://schemas.openxmlformats.org/officeDocument/2006/relationships/hyperlink" Target="mailto:karikasari@aerobike.ee" TargetMode="External" /><Relationship Id="rId101" Type="http://schemas.openxmlformats.org/officeDocument/2006/relationships/hyperlink" Target="mailto:info@proklubi.ee" TargetMode="External" /><Relationship Id="rId102" Type="http://schemas.openxmlformats.org/officeDocument/2006/relationships/hyperlink" Target="mailto:karikasari@aerobike.ee" TargetMode="External" /><Relationship Id="rId103" Type="http://schemas.openxmlformats.org/officeDocument/2006/relationships/hyperlink" Target="mailto:info@proklubi.ee" TargetMode="External" /><Relationship Id="rId104" Type="http://schemas.openxmlformats.org/officeDocument/2006/relationships/hyperlink" Target="mailto:karikasari@aerobike.ee" TargetMode="External" /><Relationship Id="rId105" Type="http://schemas.openxmlformats.org/officeDocument/2006/relationships/hyperlink" Target="mailto:karikasari@aerobike.ee" TargetMode="External" /><Relationship Id="rId106" Type="http://schemas.openxmlformats.org/officeDocument/2006/relationships/hyperlink" Target="mailto:karikasari@aerobike.ee" TargetMode="External" /><Relationship Id="rId107" Type="http://schemas.openxmlformats.org/officeDocument/2006/relationships/hyperlink" Target="mailto:karikasari@aerobike.ee" TargetMode="External" /><Relationship Id="rId108" Type="http://schemas.openxmlformats.org/officeDocument/2006/relationships/hyperlink" Target="mailto:info@haanjamatkad.ee" TargetMode="External" /><Relationship Id="rId10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83"/>
  <sheetViews>
    <sheetView tabSelected="1" zoomScalePageLayoutView="0" workbookViewId="0" topLeftCell="A1">
      <pane xSplit="7" ySplit="4" topLeftCell="Z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C187" sqref="AC187"/>
    </sheetView>
  </sheetViews>
  <sheetFormatPr defaultColWidth="17.28125" defaultRowHeight="15" customHeight="1"/>
  <cols>
    <col min="1" max="1" width="3.8515625" style="0" customWidth="1"/>
    <col min="2" max="3" width="5.140625" style="0" customWidth="1"/>
    <col min="4" max="4" width="46.421875" style="0" customWidth="1"/>
    <col min="5" max="5" width="5.7109375" style="0" customWidth="1"/>
    <col min="6" max="6" width="4.421875" style="0" customWidth="1"/>
    <col min="7" max="7" width="15.57421875" style="0" customWidth="1"/>
    <col min="8" max="23" width="2.57421875" style="0" customWidth="1"/>
    <col min="24" max="24" width="2.7109375" style="0" customWidth="1"/>
    <col min="25" max="25" width="20.57421875" style="0" customWidth="1"/>
    <col min="26" max="26" width="12.57421875" style="0" customWidth="1"/>
    <col min="27" max="27" width="7.8515625" style="0" customWidth="1"/>
    <col min="28" max="28" width="22.57421875" style="0" customWidth="1"/>
    <col min="29" max="29" width="18.7109375" style="0" customWidth="1"/>
    <col min="30" max="30" width="34.421875" style="0" customWidth="1"/>
    <col min="31" max="31" width="4.00390625" style="0" customWidth="1"/>
    <col min="32" max="40" width="9.140625" style="0" customWidth="1"/>
  </cols>
  <sheetData>
    <row r="1" spans="1:40" ht="11.25" customHeight="1">
      <c r="A1" s="425" t="s">
        <v>462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" customHeight="1" thickBot="1">
      <c r="A2" s="406" t="s">
        <v>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" customHeight="1">
      <c r="A3" s="414" t="s">
        <v>1</v>
      </c>
      <c r="B3" s="422" t="s">
        <v>2</v>
      </c>
      <c r="C3" s="423"/>
      <c r="D3" s="410" t="s">
        <v>3</v>
      </c>
      <c r="E3" s="410" t="s">
        <v>4</v>
      </c>
      <c r="F3" s="410" t="s">
        <v>5</v>
      </c>
      <c r="G3" s="417" t="s">
        <v>6</v>
      </c>
      <c r="H3" s="419" t="s">
        <v>7</v>
      </c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420"/>
      <c r="T3" s="420"/>
      <c r="U3" s="420"/>
      <c r="V3" s="420"/>
      <c r="W3" s="420"/>
      <c r="X3" s="421"/>
      <c r="Y3" s="426" t="s">
        <v>8</v>
      </c>
      <c r="Z3" s="426" t="s">
        <v>9</v>
      </c>
      <c r="AA3" s="410" t="s">
        <v>10</v>
      </c>
      <c r="AB3" s="417" t="s">
        <v>11</v>
      </c>
      <c r="AC3" s="410" t="s">
        <v>12</v>
      </c>
      <c r="AD3" s="416" t="s">
        <v>13</v>
      </c>
      <c r="AE3" s="2"/>
      <c r="AF3" s="2"/>
      <c r="AG3" s="2"/>
      <c r="AH3" s="1"/>
      <c r="AI3" s="1"/>
      <c r="AJ3" s="1"/>
      <c r="AK3" s="1"/>
      <c r="AL3" s="1"/>
      <c r="AM3" s="1"/>
      <c r="AN3" s="1"/>
    </row>
    <row r="4" spans="1:40" ht="12" customHeight="1" thickBot="1">
      <c r="A4" s="415"/>
      <c r="B4" s="418"/>
      <c r="C4" s="424"/>
      <c r="D4" s="411"/>
      <c r="E4" s="411"/>
      <c r="F4" s="411"/>
      <c r="G4" s="418"/>
      <c r="H4" s="166"/>
      <c r="I4" s="167" t="s">
        <v>14</v>
      </c>
      <c r="J4" s="167" t="s">
        <v>15</v>
      </c>
      <c r="K4" s="167" t="s">
        <v>16</v>
      </c>
      <c r="L4" s="167">
        <v>16</v>
      </c>
      <c r="M4" s="167">
        <v>14</v>
      </c>
      <c r="N4" s="167">
        <v>12</v>
      </c>
      <c r="O4" s="167">
        <v>10</v>
      </c>
      <c r="P4" s="167" t="s">
        <v>17</v>
      </c>
      <c r="Q4" s="167" t="s">
        <v>18</v>
      </c>
      <c r="R4" s="167" t="s">
        <v>19</v>
      </c>
      <c r="S4" s="167" t="s">
        <v>20</v>
      </c>
      <c r="T4" s="167" t="s">
        <v>21</v>
      </c>
      <c r="U4" s="167" t="s">
        <v>22</v>
      </c>
      <c r="V4" s="167" t="s">
        <v>23</v>
      </c>
      <c r="W4" s="167" t="s">
        <v>24</v>
      </c>
      <c r="X4" s="168" t="s">
        <v>25</v>
      </c>
      <c r="Y4" s="424"/>
      <c r="Z4" s="424"/>
      <c r="AA4" s="411"/>
      <c r="AB4" s="418"/>
      <c r="AC4" s="411"/>
      <c r="AD4" s="321"/>
      <c r="AE4" s="2"/>
      <c r="AF4" s="2"/>
      <c r="AG4" s="2"/>
      <c r="AH4" s="1"/>
      <c r="AI4" s="1"/>
      <c r="AJ4" s="1"/>
      <c r="AK4" s="1"/>
      <c r="AL4" s="1"/>
      <c r="AM4" s="1"/>
      <c r="AN4" s="1"/>
    </row>
    <row r="5" spans="1:40" ht="9.75" customHeight="1">
      <c r="A5" s="343">
        <v>1</v>
      </c>
      <c r="B5" s="390" t="s">
        <v>26</v>
      </c>
      <c r="C5" s="347"/>
      <c r="D5" s="412" t="s">
        <v>27</v>
      </c>
      <c r="E5" s="306">
        <v>3</v>
      </c>
      <c r="F5" s="299" t="s">
        <v>28</v>
      </c>
      <c r="G5" s="408" t="s">
        <v>29</v>
      </c>
      <c r="H5" s="203" t="s">
        <v>30</v>
      </c>
      <c r="I5" s="204" t="s">
        <v>31</v>
      </c>
      <c r="J5" s="204" t="s">
        <v>31</v>
      </c>
      <c r="K5" s="204" t="s">
        <v>31</v>
      </c>
      <c r="L5" s="204" t="s">
        <v>31</v>
      </c>
      <c r="M5" s="204" t="s">
        <v>31</v>
      </c>
      <c r="N5" s="204" t="s">
        <v>31</v>
      </c>
      <c r="O5" s="204"/>
      <c r="P5" s="204" t="s">
        <v>31</v>
      </c>
      <c r="Q5" s="204" t="s">
        <v>31</v>
      </c>
      <c r="R5" s="204" t="s">
        <v>31</v>
      </c>
      <c r="S5" s="204" t="s">
        <v>31</v>
      </c>
      <c r="T5" s="204" t="s">
        <v>31</v>
      </c>
      <c r="U5" s="204"/>
      <c r="V5" s="204"/>
      <c r="W5" s="204"/>
      <c r="X5" s="205"/>
      <c r="Y5" s="402" t="s">
        <v>32</v>
      </c>
      <c r="Z5" s="92" t="s">
        <v>33</v>
      </c>
      <c r="AA5" s="3">
        <v>7456994</v>
      </c>
      <c r="AB5" s="93" t="str">
        <f>HYPERLINK("mailto:elva.spordiliit@mail.ee","elva.spordiliit@mail.ee")</f>
        <v>elva.spordiliit@mail.ee</v>
      </c>
      <c r="AC5" s="169" t="s">
        <v>34</v>
      </c>
      <c r="AD5" s="191" t="s">
        <v>35</v>
      </c>
      <c r="AE5" s="4"/>
      <c r="AF5" s="2"/>
      <c r="AG5" s="2"/>
      <c r="AH5" s="2"/>
      <c r="AI5" s="2"/>
      <c r="AJ5" s="2"/>
      <c r="AK5" s="2"/>
      <c r="AL5" s="2"/>
      <c r="AM5" s="2"/>
      <c r="AN5" s="2"/>
    </row>
    <row r="6" spans="1:40" ht="9.75" customHeight="1">
      <c r="A6" s="344"/>
      <c r="B6" s="276"/>
      <c r="C6" s="276"/>
      <c r="D6" s="276"/>
      <c r="E6" s="276"/>
      <c r="F6" s="276"/>
      <c r="G6" s="272"/>
      <c r="H6" s="147" t="s">
        <v>36</v>
      </c>
      <c r="I6" s="5" t="s">
        <v>31</v>
      </c>
      <c r="J6" s="5"/>
      <c r="K6" s="5" t="s">
        <v>31</v>
      </c>
      <c r="L6" s="5" t="s">
        <v>31</v>
      </c>
      <c r="M6" s="5" t="s">
        <v>31</v>
      </c>
      <c r="N6" s="5" t="s">
        <v>31</v>
      </c>
      <c r="O6" s="5"/>
      <c r="P6" s="5"/>
      <c r="Q6" s="5"/>
      <c r="R6" s="5"/>
      <c r="S6" s="5"/>
      <c r="T6" s="5"/>
      <c r="U6" s="5"/>
      <c r="V6" s="5"/>
      <c r="W6" s="5"/>
      <c r="X6" s="6"/>
      <c r="Y6" s="274"/>
      <c r="Z6" s="90"/>
      <c r="AA6" s="7"/>
      <c r="AB6" s="91"/>
      <c r="AC6" s="170" t="s">
        <v>37</v>
      </c>
      <c r="AD6" s="170"/>
      <c r="AE6" s="4"/>
      <c r="AF6" s="1"/>
      <c r="AG6" s="1"/>
      <c r="AH6" s="1"/>
      <c r="AI6" s="1"/>
      <c r="AJ6" s="1"/>
      <c r="AK6" s="1"/>
      <c r="AL6" s="1"/>
      <c r="AM6" s="1"/>
      <c r="AN6" s="1"/>
    </row>
    <row r="7" spans="1:31" s="64" customFormat="1" ht="9.75" customHeight="1" thickBot="1">
      <c r="A7" s="247">
        <v>2</v>
      </c>
      <c r="B7" s="331" t="s">
        <v>321</v>
      </c>
      <c r="C7" s="257"/>
      <c r="D7" s="70" t="s">
        <v>323</v>
      </c>
      <c r="E7" s="253">
        <v>3</v>
      </c>
      <c r="F7" s="241" t="s">
        <v>28</v>
      </c>
      <c r="G7" s="243" t="s">
        <v>324</v>
      </c>
      <c r="H7" s="148" t="s">
        <v>30</v>
      </c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 t="s">
        <v>31</v>
      </c>
      <c r="Y7" s="245" t="s">
        <v>183</v>
      </c>
      <c r="Z7" s="60" t="s">
        <v>319</v>
      </c>
      <c r="AA7" s="61">
        <v>53422196</v>
      </c>
      <c r="AB7" s="62" t="s">
        <v>320</v>
      </c>
      <c r="AC7" s="171"/>
      <c r="AD7" s="192"/>
      <c r="AE7" s="63"/>
    </row>
    <row r="8" spans="1:31" s="64" customFormat="1" ht="9.75" customHeight="1" thickBot="1">
      <c r="A8" s="393"/>
      <c r="B8" s="427"/>
      <c r="C8" s="301"/>
      <c r="D8" s="206" t="s">
        <v>322</v>
      </c>
      <c r="E8" s="302"/>
      <c r="F8" s="303"/>
      <c r="G8" s="304"/>
      <c r="H8" s="207" t="s">
        <v>36</v>
      </c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 t="s">
        <v>31</v>
      </c>
      <c r="Y8" s="305"/>
      <c r="Z8" s="67"/>
      <c r="AA8" s="68"/>
      <c r="AB8" s="69"/>
      <c r="AC8" s="172"/>
      <c r="AD8" s="172"/>
      <c r="AE8" s="63"/>
    </row>
    <row r="9" spans="1:40" ht="9.75" customHeight="1">
      <c r="A9" s="343">
        <v>3</v>
      </c>
      <c r="B9" s="390" t="s">
        <v>326</v>
      </c>
      <c r="C9" s="428"/>
      <c r="D9" s="209" t="s">
        <v>38</v>
      </c>
      <c r="E9" s="413">
        <v>3</v>
      </c>
      <c r="F9" s="299" t="s">
        <v>28</v>
      </c>
      <c r="G9" s="408" t="s">
        <v>29</v>
      </c>
      <c r="H9" s="203" t="s">
        <v>30</v>
      </c>
      <c r="I9" s="204" t="s">
        <v>31</v>
      </c>
      <c r="J9" s="204" t="s">
        <v>31</v>
      </c>
      <c r="K9" s="204" t="s">
        <v>31</v>
      </c>
      <c r="L9" s="204" t="s">
        <v>31</v>
      </c>
      <c r="M9" s="204" t="s">
        <v>31</v>
      </c>
      <c r="N9" s="204" t="s">
        <v>31</v>
      </c>
      <c r="O9" s="204"/>
      <c r="P9" s="204" t="s">
        <v>31</v>
      </c>
      <c r="Q9" s="204" t="s">
        <v>31</v>
      </c>
      <c r="R9" s="204" t="s">
        <v>31</v>
      </c>
      <c r="S9" s="204" t="s">
        <v>31</v>
      </c>
      <c r="T9" s="204" t="s">
        <v>31</v>
      </c>
      <c r="U9" s="204"/>
      <c r="V9" s="204"/>
      <c r="W9" s="204"/>
      <c r="X9" s="205"/>
      <c r="Y9" s="402" t="s">
        <v>32</v>
      </c>
      <c r="Z9" s="92" t="s">
        <v>33</v>
      </c>
      <c r="AA9" s="3">
        <v>7456994</v>
      </c>
      <c r="AB9" s="93" t="str">
        <f>HYPERLINK("mailto:elva.spordiliit@mail.ee","elva.spordiliit@mail.ee")</f>
        <v>elva.spordiliit@mail.ee</v>
      </c>
      <c r="AC9" s="173" t="s">
        <v>34</v>
      </c>
      <c r="AD9" s="193" t="s">
        <v>39</v>
      </c>
      <c r="AE9" s="4"/>
      <c r="AF9" s="2"/>
      <c r="AG9" s="2"/>
      <c r="AH9" s="2"/>
      <c r="AI9" s="2"/>
      <c r="AJ9" s="2"/>
      <c r="AK9" s="2"/>
      <c r="AL9" s="2"/>
      <c r="AM9" s="2"/>
      <c r="AN9" s="2"/>
    </row>
    <row r="10" spans="1:40" ht="9.75" customHeight="1">
      <c r="A10" s="344"/>
      <c r="B10" s="276"/>
      <c r="C10" s="289"/>
      <c r="D10" s="128" t="s">
        <v>40</v>
      </c>
      <c r="E10" s="296"/>
      <c r="F10" s="276"/>
      <c r="G10" s="272"/>
      <c r="H10" s="147" t="s">
        <v>36</v>
      </c>
      <c r="I10" s="5" t="s">
        <v>31</v>
      </c>
      <c r="J10" s="5"/>
      <c r="K10" s="5" t="s">
        <v>31</v>
      </c>
      <c r="L10" s="5" t="s">
        <v>31</v>
      </c>
      <c r="M10" s="5" t="s">
        <v>31</v>
      </c>
      <c r="N10" s="5" t="s">
        <v>31</v>
      </c>
      <c r="O10" s="5"/>
      <c r="P10" s="5"/>
      <c r="Q10" s="5"/>
      <c r="R10" s="5"/>
      <c r="S10" s="5"/>
      <c r="T10" s="5"/>
      <c r="U10" s="5"/>
      <c r="V10" s="5"/>
      <c r="W10" s="5"/>
      <c r="X10" s="6"/>
      <c r="Y10" s="274"/>
      <c r="Z10" s="90"/>
      <c r="AA10" s="7"/>
      <c r="AB10" s="91"/>
      <c r="AC10" s="170" t="s">
        <v>37</v>
      </c>
      <c r="AD10" s="170" t="s">
        <v>35</v>
      </c>
      <c r="AE10" s="4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9.75" customHeight="1">
      <c r="A11" s="345">
        <v>4</v>
      </c>
      <c r="B11" s="287" t="s">
        <v>325</v>
      </c>
      <c r="C11" s="322" t="s">
        <v>42</v>
      </c>
      <c r="D11" s="348" t="s">
        <v>43</v>
      </c>
      <c r="E11" s="355">
        <v>3</v>
      </c>
      <c r="F11" s="297" t="s">
        <v>44</v>
      </c>
      <c r="G11" s="409" t="s">
        <v>45</v>
      </c>
      <c r="H11" s="403" t="s">
        <v>46</v>
      </c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59"/>
      <c r="Y11" s="397" t="s">
        <v>47</v>
      </c>
      <c r="Z11" s="92" t="s">
        <v>48</v>
      </c>
      <c r="AA11" s="3">
        <v>5012539</v>
      </c>
      <c r="AB11" s="94" t="str">
        <f>HYPERLINK("mailto:fotokeskus@hot.ee","fotokeskus@hot.ee")</f>
        <v>fotokeskus@hot.ee</v>
      </c>
      <c r="AC11" s="174" t="s">
        <v>49</v>
      </c>
      <c r="AD11" s="170" t="s">
        <v>50</v>
      </c>
      <c r="AE11" s="4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9.75" customHeight="1" thickBot="1">
      <c r="A12" s="325"/>
      <c r="B12" s="266"/>
      <c r="C12" s="266"/>
      <c r="D12" s="266"/>
      <c r="E12" s="266"/>
      <c r="F12" s="266"/>
      <c r="G12" s="366"/>
      <c r="H12" s="404"/>
      <c r="I12" s="404"/>
      <c r="J12" s="404"/>
      <c r="K12" s="404"/>
      <c r="L12" s="404"/>
      <c r="M12" s="404"/>
      <c r="N12" s="404"/>
      <c r="O12" s="404"/>
      <c r="P12" s="404"/>
      <c r="Q12" s="404"/>
      <c r="R12" s="404"/>
      <c r="S12" s="404"/>
      <c r="T12" s="404"/>
      <c r="U12" s="404"/>
      <c r="V12" s="404"/>
      <c r="W12" s="404"/>
      <c r="X12" s="405"/>
      <c r="Y12" s="321"/>
      <c r="Z12" s="95"/>
      <c r="AA12" s="7"/>
      <c r="AB12" s="91"/>
      <c r="AC12" s="175"/>
      <c r="AD12" s="194"/>
      <c r="AE12" s="4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9.75" customHeight="1">
      <c r="A13" s="346">
        <v>5</v>
      </c>
      <c r="B13" s="390" t="s">
        <v>51</v>
      </c>
      <c r="C13" s="354"/>
      <c r="D13" s="347" t="s">
        <v>52</v>
      </c>
      <c r="E13" s="299">
        <v>2</v>
      </c>
      <c r="F13" s="299" t="s">
        <v>28</v>
      </c>
      <c r="G13" s="408" t="s">
        <v>53</v>
      </c>
      <c r="H13" s="203" t="s">
        <v>30</v>
      </c>
      <c r="I13" s="204" t="s">
        <v>31</v>
      </c>
      <c r="J13" s="204"/>
      <c r="K13" s="204" t="s">
        <v>31</v>
      </c>
      <c r="L13" s="204" t="s">
        <v>31</v>
      </c>
      <c r="M13" s="204" t="s">
        <v>31</v>
      </c>
      <c r="N13" s="204" t="s">
        <v>31</v>
      </c>
      <c r="O13" s="204"/>
      <c r="P13" s="204"/>
      <c r="Q13" s="204" t="s">
        <v>31</v>
      </c>
      <c r="R13" s="204" t="s">
        <v>31</v>
      </c>
      <c r="S13" s="204" t="s">
        <v>31</v>
      </c>
      <c r="T13" s="204"/>
      <c r="U13" s="210"/>
      <c r="V13" s="210"/>
      <c r="W13" s="204"/>
      <c r="X13" s="205"/>
      <c r="Y13" s="398" t="s">
        <v>54</v>
      </c>
      <c r="Z13" s="92" t="s">
        <v>55</v>
      </c>
      <c r="AA13" s="3">
        <v>5031960</v>
      </c>
      <c r="AB13" s="96" t="str">
        <f>HYPERLINK("mailto:rattapood@solo.ee","rattapood@solo.ee")</f>
        <v>rattapood@solo.ee</v>
      </c>
      <c r="AC13" s="176" t="s">
        <v>56</v>
      </c>
      <c r="AD13" s="175"/>
      <c r="AE13" s="4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9.75" customHeight="1">
      <c r="A14" s="286"/>
      <c r="B14" s="276"/>
      <c r="C14" s="276"/>
      <c r="D14" s="276"/>
      <c r="E14" s="276"/>
      <c r="F14" s="276"/>
      <c r="G14" s="272"/>
      <c r="H14" s="147" t="s">
        <v>36</v>
      </c>
      <c r="I14" s="5" t="s">
        <v>31</v>
      </c>
      <c r="J14" s="5"/>
      <c r="K14" s="5" t="s">
        <v>31</v>
      </c>
      <c r="L14" s="5" t="s">
        <v>31</v>
      </c>
      <c r="M14" s="5" t="s">
        <v>31</v>
      </c>
      <c r="N14" s="5" t="s">
        <v>31</v>
      </c>
      <c r="O14" s="5"/>
      <c r="P14" s="5"/>
      <c r="Q14" s="5"/>
      <c r="R14" s="5"/>
      <c r="S14" s="5"/>
      <c r="T14" s="5"/>
      <c r="U14" s="5"/>
      <c r="V14" s="5"/>
      <c r="W14" s="11"/>
      <c r="X14" s="6"/>
      <c r="Y14" s="274"/>
      <c r="Z14" s="95"/>
      <c r="AA14" s="7"/>
      <c r="AB14" s="97"/>
      <c r="AC14" s="170"/>
      <c r="AD14" s="175"/>
      <c r="AE14" s="4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9.75" customHeight="1">
      <c r="A15" s="324">
        <v>6</v>
      </c>
      <c r="B15" s="287" t="s">
        <v>57</v>
      </c>
      <c r="C15" s="265"/>
      <c r="D15" s="307" t="s">
        <v>58</v>
      </c>
      <c r="E15" s="269">
        <v>2</v>
      </c>
      <c r="F15" s="270" t="s">
        <v>28</v>
      </c>
      <c r="G15" s="380" t="s">
        <v>59</v>
      </c>
      <c r="H15" s="39" t="s">
        <v>30</v>
      </c>
      <c r="I15" s="8" t="s">
        <v>31</v>
      </c>
      <c r="J15" s="8"/>
      <c r="K15" s="8" t="s">
        <v>31</v>
      </c>
      <c r="L15" s="8" t="s">
        <v>31</v>
      </c>
      <c r="M15" s="8" t="s">
        <v>31</v>
      </c>
      <c r="N15" s="8" t="s">
        <v>31</v>
      </c>
      <c r="O15" s="8"/>
      <c r="P15" s="8" t="s">
        <v>31</v>
      </c>
      <c r="Q15" s="8" t="s">
        <v>31</v>
      </c>
      <c r="R15" s="8" t="s">
        <v>31</v>
      </c>
      <c r="S15" s="8" t="s">
        <v>31</v>
      </c>
      <c r="T15" s="8"/>
      <c r="U15" s="9"/>
      <c r="V15" s="9"/>
      <c r="W15" s="8"/>
      <c r="X15" s="10"/>
      <c r="Y15" s="292" t="s">
        <v>54</v>
      </c>
      <c r="Z15" s="98" t="s">
        <v>55</v>
      </c>
      <c r="AA15" s="12">
        <v>5031960</v>
      </c>
      <c r="AB15" s="99" t="str">
        <f>HYPERLINK("mailto:rattapood@solo.ee","rattapood@solo.ee")</f>
        <v>rattapood@solo.ee</v>
      </c>
      <c r="AC15" s="177" t="s">
        <v>60</v>
      </c>
      <c r="AD15" s="175"/>
      <c r="AE15" s="4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9.75" customHeight="1">
      <c r="A16" s="286"/>
      <c r="B16" s="276"/>
      <c r="C16" s="276"/>
      <c r="D16" s="276"/>
      <c r="E16" s="276"/>
      <c r="F16" s="271"/>
      <c r="G16" s="272"/>
      <c r="H16" s="147" t="s">
        <v>36</v>
      </c>
      <c r="I16" s="5" t="s">
        <v>31</v>
      </c>
      <c r="J16" s="5"/>
      <c r="K16" s="5" t="s">
        <v>31</v>
      </c>
      <c r="L16" s="5" t="s">
        <v>31</v>
      </c>
      <c r="M16" s="5" t="s">
        <v>31</v>
      </c>
      <c r="N16" s="5" t="s">
        <v>31</v>
      </c>
      <c r="O16" s="5"/>
      <c r="P16" s="5"/>
      <c r="Q16" s="5"/>
      <c r="R16" s="5"/>
      <c r="S16" s="5"/>
      <c r="T16" s="5"/>
      <c r="U16" s="5"/>
      <c r="V16" s="5"/>
      <c r="W16" s="11"/>
      <c r="X16" s="6"/>
      <c r="Y16" s="274"/>
      <c r="Z16" s="95"/>
      <c r="AA16" s="7"/>
      <c r="AB16" s="97"/>
      <c r="AC16" s="178"/>
      <c r="AD16" s="175"/>
      <c r="AE16" s="4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9.75" customHeight="1">
      <c r="A17" s="285">
        <v>7</v>
      </c>
      <c r="B17" s="287" t="s">
        <v>61</v>
      </c>
      <c r="C17" s="340"/>
      <c r="D17" s="13" t="s">
        <v>62</v>
      </c>
      <c r="E17" s="297">
        <v>2</v>
      </c>
      <c r="F17" s="382" t="s">
        <v>63</v>
      </c>
      <c r="G17" s="337" t="s">
        <v>64</v>
      </c>
      <c r="H17" s="150" t="s">
        <v>30</v>
      </c>
      <c r="I17" s="77" t="s">
        <v>31</v>
      </c>
      <c r="J17" s="77" t="s">
        <v>31</v>
      </c>
      <c r="K17" s="77" t="s">
        <v>31</v>
      </c>
      <c r="L17" s="77" t="s">
        <v>31</v>
      </c>
      <c r="M17" s="77" t="s">
        <v>31</v>
      </c>
      <c r="N17" s="77" t="s">
        <v>31</v>
      </c>
      <c r="O17" s="77"/>
      <c r="P17" s="77" t="s">
        <v>31</v>
      </c>
      <c r="Q17" s="77" t="s">
        <v>31</v>
      </c>
      <c r="R17" s="77" t="s">
        <v>31</v>
      </c>
      <c r="S17" s="77" t="s">
        <v>31</v>
      </c>
      <c r="T17" s="77" t="s">
        <v>31</v>
      </c>
      <c r="U17" s="77" t="s">
        <v>31</v>
      </c>
      <c r="V17" s="77" t="s">
        <v>31</v>
      </c>
      <c r="W17" s="77" t="s">
        <v>31</v>
      </c>
      <c r="X17" s="130"/>
      <c r="Y17" s="397" t="s">
        <v>54</v>
      </c>
      <c r="Z17" s="92" t="s">
        <v>55</v>
      </c>
      <c r="AA17" s="3">
        <v>5031960</v>
      </c>
      <c r="AB17" s="100" t="str">
        <f>HYPERLINK("mailto:rattapood@solo.ee","rattapood@solo.ee")</f>
        <v>rattapood@solo.ee</v>
      </c>
      <c r="AC17" s="176" t="s">
        <v>60</v>
      </c>
      <c r="AD17" s="175" t="s">
        <v>65</v>
      </c>
      <c r="AE17" s="4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9.75" customHeight="1">
      <c r="A18" s="286"/>
      <c r="B18" s="276"/>
      <c r="C18" s="289"/>
      <c r="D18" s="128" t="s">
        <v>66</v>
      </c>
      <c r="E18" s="276"/>
      <c r="F18" s="342"/>
      <c r="G18" s="272"/>
      <c r="H18" s="151" t="s">
        <v>36</v>
      </c>
      <c r="I18" s="84" t="s">
        <v>31</v>
      </c>
      <c r="J18" s="84"/>
      <c r="K18" s="84" t="s">
        <v>31</v>
      </c>
      <c r="L18" s="84" t="s">
        <v>31</v>
      </c>
      <c r="M18" s="84" t="s">
        <v>31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57"/>
      <c r="Y18" s="274"/>
      <c r="Z18" s="95"/>
      <c r="AA18" s="7"/>
      <c r="AB18" s="97"/>
      <c r="AC18" s="170" t="s">
        <v>67</v>
      </c>
      <c r="AD18" s="175"/>
      <c r="AE18" s="4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9.75" customHeight="1">
      <c r="A19" s="285">
        <v>8</v>
      </c>
      <c r="B19" s="287" t="s">
        <v>68</v>
      </c>
      <c r="C19" s="340"/>
      <c r="D19" s="386" t="s">
        <v>69</v>
      </c>
      <c r="E19" s="355">
        <v>3</v>
      </c>
      <c r="F19" s="269" t="s">
        <v>63</v>
      </c>
      <c r="G19" s="337" t="s">
        <v>70</v>
      </c>
      <c r="H19" s="72" t="s">
        <v>30</v>
      </c>
      <c r="I19" s="73" t="s">
        <v>31</v>
      </c>
      <c r="J19" s="73" t="s">
        <v>31</v>
      </c>
      <c r="K19" s="73" t="s">
        <v>31</v>
      </c>
      <c r="L19" s="73" t="s">
        <v>31</v>
      </c>
      <c r="M19" s="73" t="s">
        <v>31</v>
      </c>
      <c r="N19" s="73" t="s">
        <v>31</v>
      </c>
      <c r="O19" s="73"/>
      <c r="P19" s="73" t="s">
        <v>31</v>
      </c>
      <c r="Q19" s="73" t="s">
        <v>31</v>
      </c>
      <c r="R19" s="73" t="s">
        <v>31</v>
      </c>
      <c r="S19" s="73" t="s">
        <v>31</v>
      </c>
      <c r="T19" s="73" t="s">
        <v>31</v>
      </c>
      <c r="U19" s="73" t="s">
        <v>31</v>
      </c>
      <c r="V19" s="73" t="s">
        <v>31</v>
      </c>
      <c r="W19" s="73" t="s">
        <v>31</v>
      </c>
      <c r="X19" s="144" t="s">
        <v>31</v>
      </c>
      <c r="Y19" s="273" t="s">
        <v>71</v>
      </c>
      <c r="Z19" s="98" t="s">
        <v>72</v>
      </c>
      <c r="AA19" s="12">
        <v>59045001</v>
      </c>
      <c r="AB19" s="99" t="str">
        <f>HYPERLINK("mailto:kristenkivistik@gmail.com","kristenkivistik@gmail.com")</f>
        <v>kristenkivistik@gmail.com</v>
      </c>
      <c r="AC19" s="176" t="s">
        <v>73</v>
      </c>
      <c r="AD19" s="170" t="s">
        <v>74</v>
      </c>
      <c r="AE19" s="4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9.75" customHeight="1">
      <c r="A20" s="286"/>
      <c r="B20" s="276"/>
      <c r="C20" s="341"/>
      <c r="D20" s="335"/>
      <c r="E20" s="276"/>
      <c r="F20" s="276"/>
      <c r="G20" s="272"/>
      <c r="H20" s="74" t="s">
        <v>36</v>
      </c>
      <c r="I20" s="75" t="s">
        <v>31</v>
      </c>
      <c r="J20" s="75"/>
      <c r="K20" s="75" t="s">
        <v>31</v>
      </c>
      <c r="L20" s="75" t="s">
        <v>31</v>
      </c>
      <c r="M20" s="75" t="s">
        <v>31</v>
      </c>
      <c r="N20" s="75" t="s">
        <v>31</v>
      </c>
      <c r="O20" s="75"/>
      <c r="P20" s="75"/>
      <c r="Q20" s="75"/>
      <c r="R20" s="75"/>
      <c r="S20" s="76"/>
      <c r="T20" s="76"/>
      <c r="U20" s="76"/>
      <c r="V20" s="76"/>
      <c r="W20" s="76"/>
      <c r="X20" s="145" t="s">
        <v>31</v>
      </c>
      <c r="Y20" s="274"/>
      <c r="Z20" s="95" t="s">
        <v>75</v>
      </c>
      <c r="AA20" s="7">
        <v>5106630</v>
      </c>
      <c r="AB20" s="101" t="str">
        <f>HYPERLINK("mailto:kristian.randver@rimibaltic.com","kristian.randver@rimibaltic.com")</f>
        <v>kristian.randver@rimibaltic.com</v>
      </c>
      <c r="AC20" s="179"/>
      <c r="AD20" s="179" t="s">
        <v>35</v>
      </c>
      <c r="AE20" s="4"/>
      <c r="AF20" s="1"/>
      <c r="AG20" s="1"/>
      <c r="AH20" s="1"/>
      <c r="AI20" s="1"/>
      <c r="AJ20" s="1"/>
      <c r="AK20" s="1"/>
      <c r="AL20" s="1"/>
      <c r="AM20" s="1"/>
      <c r="AN20" s="1"/>
    </row>
    <row r="21" spans="1:31" s="64" customFormat="1" ht="9.75" customHeight="1" thickBot="1">
      <c r="A21" s="247">
        <v>9</v>
      </c>
      <c r="B21" s="331" t="s">
        <v>68</v>
      </c>
      <c r="C21" s="257"/>
      <c r="D21" s="70" t="s">
        <v>327</v>
      </c>
      <c r="E21" s="253">
        <v>3</v>
      </c>
      <c r="F21" s="241" t="s">
        <v>28</v>
      </c>
      <c r="G21" s="243" t="s">
        <v>329</v>
      </c>
      <c r="H21" s="152" t="s">
        <v>30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 t="s">
        <v>31</v>
      </c>
      <c r="Y21" s="245" t="s">
        <v>183</v>
      </c>
      <c r="Z21" s="60" t="s">
        <v>319</v>
      </c>
      <c r="AA21" s="61">
        <v>53422196</v>
      </c>
      <c r="AB21" s="62" t="s">
        <v>320</v>
      </c>
      <c r="AC21" s="238" t="s">
        <v>463</v>
      </c>
      <c r="AD21" s="195"/>
      <c r="AE21" s="63"/>
    </row>
    <row r="22" spans="1:31" s="64" customFormat="1" ht="9.75" customHeight="1">
      <c r="A22" s="248"/>
      <c r="B22" s="332"/>
      <c r="C22" s="258"/>
      <c r="D22" s="71" t="s">
        <v>328</v>
      </c>
      <c r="E22" s="254"/>
      <c r="F22" s="242"/>
      <c r="G22" s="244"/>
      <c r="H22" s="149" t="s">
        <v>36</v>
      </c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 t="s">
        <v>31</v>
      </c>
      <c r="Y22" s="246"/>
      <c r="Z22" s="67"/>
      <c r="AA22" s="68"/>
      <c r="AB22" s="69"/>
      <c r="AC22" s="172"/>
      <c r="AD22" s="172"/>
      <c r="AE22" s="63"/>
    </row>
    <row r="23" spans="1:40" ht="9.75" customHeight="1">
      <c r="A23" s="285">
        <v>10</v>
      </c>
      <c r="B23" s="284" t="s">
        <v>76</v>
      </c>
      <c r="C23" s="288"/>
      <c r="D23" s="131" t="s">
        <v>352</v>
      </c>
      <c r="E23" s="268">
        <v>3</v>
      </c>
      <c r="F23" s="270" t="s">
        <v>28</v>
      </c>
      <c r="G23" s="298" t="s">
        <v>29</v>
      </c>
      <c r="H23" s="150" t="s">
        <v>30</v>
      </c>
      <c r="I23" s="48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130" t="s">
        <v>31</v>
      </c>
      <c r="Y23" s="273" t="s">
        <v>77</v>
      </c>
      <c r="Z23" s="98" t="s">
        <v>78</v>
      </c>
      <c r="AA23" s="12">
        <v>5114179</v>
      </c>
      <c r="AB23" s="99" t="str">
        <f>HYPERLINK("mailto:info@mtbest.ee","info@mtbest.ee")</f>
        <v>info@mtbest.ee</v>
      </c>
      <c r="AC23" s="173" t="s">
        <v>39</v>
      </c>
      <c r="AD23" s="196"/>
      <c r="AE23" s="4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9.75" customHeight="1">
      <c r="A24" s="286"/>
      <c r="B24" s="271"/>
      <c r="C24" s="289"/>
      <c r="D24" s="128" t="s">
        <v>79</v>
      </c>
      <c r="E24" s="276"/>
      <c r="F24" s="271"/>
      <c r="G24" s="272"/>
      <c r="H24" s="147" t="s">
        <v>36</v>
      </c>
      <c r="I24" s="14"/>
      <c r="J24" s="5"/>
      <c r="K24" s="5"/>
      <c r="L24" s="5"/>
      <c r="M24" s="5"/>
      <c r="N24" s="5"/>
      <c r="O24" s="5"/>
      <c r="P24" s="11"/>
      <c r="Q24" s="11"/>
      <c r="R24" s="11"/>
      <c r="S24" s="11"/>
      <c r="T24" s="11"/>
      <c r="U24" s="11"/>
      <c r="V24" s="11"/>
      <c r="W24" s="11"/>
      <c r="X24" s="6" t="s">
        <v>31</v>
      </c>
      <c r="Y24" s="274"/>
      <c r="Z24" s="95"/>
      <c r="AA24" s="7"/>
      <c r="AB24" s="97"/>
      <c r="AC24" s="176"/>
      <c r="AD24" s="170"/>
      <c r="AE24" s="4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9.75" customHeight="1">
      <c r="A25" s="285">
        <v>11</v>
      </c>
      <c r="B25" s="275" t="s">
        <v>330</v>
      </c>
      <c r="C25" s="288"/>
      <c r="D25" s="386" t="s">
        <v>343</v>
      </c>
      <c r="E25" s="268">
        <v>3</v>
      </c>
      <c r="F25" s="270" t="s">
        <v>63</v>
      </c>
      <c r="G25" s="298" t="s">
        <v>342</v>
      </c>
      <c r="H25" s="39" t="s">
        <v>30</v>
      </c>
      <c r="I25" s="132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0" t="s">
        <v>31</v>
      </c>
      <c r="Y25" s="273" t="s">
        <v>197</v>
      </c>
      <c r="Z25" s="98" t="s">
        <v>198</v>
      </c>
      <c r="AA25" s="12">
        <v>5014427</v>
      </c>
      <c r="AB25" s="99" t="str">
        <f>HYPERLINK("mailto:info@proklubi.ee","info@proklubi.ee")</f>
        <v>info@proklubi.ee</v>
      </c>
      <c r="AC25" s="176" t="s">
        <v>465</v>
      </c>
      <c r="AD25" s="175"/>
      <c r="AE25" s="4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9.75" customHeight="1">
      <c r="A26" s="286"/>
      <c r="B26" s="276"/>
      <c r="C26" s="289"/>
      <c r="D26" s="335"/>
      <c r="E26" s="276"/>
      <c r="F26" s="271"/>
      <c r="G26" s="272"/>
      <c r="H26" s="151" t="s">
        <v>36</v>
      </c>
      <c r="I26" s="48"/>
      <c r="J26" s="84"/>
      <c r="K26" s="84"/>
      <c r="L26" s="84"/>
      <c r="M26" s="84"/>
      <c r="N26" s="84"/>
      <c r="O26" s="84"/>
      <c r="P26" s="77"/>
      <c r="Q26" s="77"/>
      <c r="R26" s="77"/>
      <c r="S26" s="77"/>
      <c r="T26" s="77"/>
      <c r="U26" s="77"/>
      <c r="V26" s="77"/>
      <c r="W26" s="77"/>
      <c r="X26" s="57" t="s">
        <v>31</v>
      </c>
      <c r="Y26" s="274"/>
      <c r="Z26" s="95"/>
      <c r="AA26" s="7"/>
      <c r="AB26" s="97"/>
      <c r="AC26" s="176"/>
      <c r="AD26" s="170"/>
      <c r="AE26" s="4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9.75" customHeight="1">
      <c r="A27" s="285">
        <v>12</v>
      </c>
      <c r="B27" s="284" t="s">
        <v>41</v>
      </c>
      <c r="C27" s="288"/>
      <c r="D27" s="310" t="s">
        <v>334</v>
      </c>
      <c r="E27" s="268">
        <v>3</v>
      </c>
      <c r="F27" s="270" t="s">
        <v>63</v>
      </c>
      <c r="G27" s="298" t="s">
        <v>45</v>
      </c>
      <c r="H27" s="235" t="s">
        <v>30</v>
      </c>
      <c r="I27" s="78" t="s">
        <v>31</v>
      </c>
      <c r="J27" s="78"/>
      <c r="K27" s="78" t="s">
        <v>31</v>
      </c>
      <c r="L27" s="78" t="s">
        <v>31</v>
      </c>
      <c r="M27" s="78" t="s">
        <v>31</v>
      </c>
      <c r="N27" s="78" t="s">
        <v>31</v>
      </c>
      <c r="O27" s="78"/>
      <c r="P27" s="78"/>
      <c r="Q27" s="78" t="s">
        <v>31</v>
      </c>
      <c r="R27" s="78" t="s">
        <v>31</v>
      </c>
      <c r="S27" s="78" t="s">
        <v>31</v>
      </c>
      <c r="T27" s="78" t="s">
        <v>31</v>
      </c>
      <c r="U27" s="78"/>
      <c r="V27" s="78"/>
      <c r="W27" s="78"/>
      <c r="X27" s="79"/>
      <c r="Y27" s="292" t="s">
        <v>205</v>
      </c>
      <c r="Z27" s="92" t="s">
        <v>206</v>
      </c>
      <c r="AA27" s="21">
        <v>55518713</v>
      </c>
      <c r="AB27" s="105" t="str">
        <f>HYPERLINK("mailto:info@taaramaeklubi.ee","info@taaramaeklubi.ee")</f>
        <v>info@taaramaeklubi.ee</v>
      </c>
      <c r="AC27" s="176" t="s">
        <v>464</v>
      </c>
      <c r="AD27" s="170"/>
      <c r="AE27" s="4"/>
      <c r="AF27" s="1"/>
      <c r="AG27" s="1"/>
      <c r="AH27" s="4"/>
      <c r="AI27" s="1"/>
      <c r="AJ27" s="1"/>
      <c r="AK27" s="1"/>
      <c r="AL27" s="1"/>
      <c r="AM27" s="1"/>
      <c r="AN27" s="1"/>
    </row>
    <row r="28" spans="1:40" ht="9.75" customHeight="1">
      <c r="A28" s="286"/>
      <c r="B28" s="271"/>
      <c r="C28" s="289"/>
      <c r="D28" s="311"/>
      <c r="E28" s="314"/>
      <c r="F28" s="271"/>
      <c r="G28" s="272"/>
      <c r="H28" s="236" t="s">
        <v>36</v>
      </c>
      <c r="I28" s="50" t="s">
        <v>31</v>
      </c>
      <c r="J28" s="50"/>
      <c r="K28" s="50" t="s">
        <v>31</v>
      </c>
      <c r="L28" s="50" t="s">
        <v>31</v>
      </c>
      <c r="M28" s="50" t="s">
        <v>31</v>
      </c>
      <c r="N28" s="50" t="s">
        <v>31</v>
      </c>
      <c r="O28" s="50"/>
      <c r="P28" s="50"/>
      <c r="Q28" s="50" t="s">
        <v>31</v>
      </c>
      <c r="R28" s="50" t="s">
        <v>31</v>
      </c>
      <c r="S28" s="50" t="s">
        <v>31</v>
      </c>
      <c r="T28" s="50" t="s">
        <v>31</v>
      </c>
      <c r="U28" s="50"/>
      <c r="V28" s="50"/>
      <c r="W28" s="50"/>
      <c r="X28" s="51"/>
      <c r="Y28" s="274"/>
      <c r="Z28" s="95"/>
      <c r="AA28" s="7"/>
      <c r="AB28" s="97"/>
      <c r="AC28" s="170"/>
      <c r="AD28" s="175"/>
      <c r="AE28" s="4"/>
      <c r="AF28" s="1"/>
      <c r="AG28" s="1"/>
      <c r="AH28" s="4"/>
      <c r="AI28" s="1"/>
      <c r="AJ28" s="1"/>
      <c r="AK28" s="1"/>
      <c r="AL28" s="1"/>
      <c r="AM28" s="1"/>
      <c r="AN28" s="1"/>
    </row>
    <row r="29" spans="1:40" ht="9.75" customHeight="1">
      <c r="A29" s="285">
        <v>13</v>
      </c>
      <c r="B29" s="275" t="s">
        <v>335</v>
      </c>
      <c r="C29" s="288"/>
      <c r="D29" s="131" t="s">
        <v>345</v>
      </c>
      <c r="E29" s="268">
        <v>3</v>
      </c>
      <c r="F29" s="270" t="s">
        <v>28</v>
      </c>
      <c r="G29" s="298" t="s">
        <v>337</v>
      </c>
      <c r="H29" s="150" t="s">
        <v>30</v>
      </c>
      <c r="I29" s="48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130" t="s">
        <v>31</v>
      </c>
      <c r="Y29" s="273" t="s">
        <v>197</v>
      </c>
      <c r="Z29" s="98" t="s">
        <v>198</v>
      </c>
      <c r="AA29" s="12">
        <v>5014427</v>
      </c>
      <c r="AB29" s="99" t="str">
        <f>HYPERLINK("mailto:info@proklubi.ee","info@proklubi.ee")</f>
        <v>info@proklubi.ee</v>
      </c>
      <c r="AC29" s="176" t="s">
        <v>56</v>
      </c>
      <c r="AD29" s="175"/>
      <c r="AE29" s="4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9.75" customHeight="1" thickBot="1">
      <c r="A30" s="325"/>
      <c r="B30" s="266"/>
      <c r="C30" s="431"/>
      <c r="D30" s="211" t="s">
        <v>336</v>
      </c>
      <c r="E30" s="266"/>
      <c r="F30" s="404"/>
      <c r="G30" s="366"/>
      <c r="H30" s="212" t="s">
        <v>36</v>
      </c>
      <c r="I30" s="213"/>
      <c r="J30" s="214"/>
      <c r="K30" s="214"/>
      <c r="L30" s="214"/>
      <c r="M30" s="214"/>
      <c r="N30" s="214"/>
      <c r="O30" s="214"/>
      <c r="P30" s="215"/>
      <c r="Q30" s="215"/>
      <c r="R30" s="215"/>
      <c r="S30" s="215"/>
      <c r="T30" s="215"/>
      <c r="U30" s="215"/>
      <c r="V30" s="215"/>
      <c r="W30" s="215"/>
      <c r="X30" s="216" t="s">
        <v>31</v>
      </c>
      <c r="Y30" s="321"/>
      <c r="Z30" s="95"/>
      <c r="AA30" s="7"/>
      <c r="AB30" s="97"/>
      <c r="AC30" s="176"/>
      <c r="AD30" s="170"/>
      <c r="AE30" s="4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9.75" customHeight="1">
      <c r="A31" s="346">
        <v>14</v>
      </c>
      <c r="B31" s="429" t="s">
        <v>80</v>
      </c>
      <c r="C31" s="354"/>
      <c r="D31" s="347" t="s">
        <v>81</v>
      </c>
      <c r="E31" s="299">
        <v>2</v>
      </c>
      <c r="F31" s="430" t="s">
        <v>28</v>
      </c>
      <c r="G31" s="432" t="s">
        <v>82</v>
      </c>
      <c r="H31" s="203" t="s">
        <v>30</v>
      </c>
      <c r="I31" s="204" t="s">
        <v>31</v>
      </c>
      <c r="J31" s="204"/>
      <c r="K31" s="204" t="s">
        <v>31</v>
      </c>
      <c r="L31" s="204" t="s">
        <v>31</v>
      </c>
      <c r="M31" s="204" t="s">
        <v>31</v>
      </c>
      <c r="N31" s="204" t="s">
        <v>31</v>
      </c>
      <c r="O31" s="204"/>
      <c r="P31" s="204"/>
      <c r="Q31" s="204" t="s">
        <v>31</v>
      </c>
      <c r="R31" s="204" t="s">
        <v>31</v>
      </c>
      <c r="S31" s="204" t="s">
        <v>31</v>
      </c>
      <c r="T31" s="204"/>
      <c r="U31" s="210"/>
      <c r="V31" s="210"/>
      <c r="W31" s="204"/>
      <c r="X31" s="205"/>
      <c r="Y31" s="398" t="s">
        <v>54</v>
      </c>
      <c r="Z31" s="92" t="s">
        <v>55</v>
      </c>
      <c r="AA31" s="3">
        <v>5031960</v>
      </c>
      <c r="AB31" s="100" t="str">
        <f>HYPERLINK("mailto:rattapood@solo.ee","rattapood@solo.ee")</f>
        <v>rattapood@solo.ee</v>
      </c>
      <c r="AC31" s="177" t="s">
        <v>56</v>
      </c>
      <c r="AD31" s="175" t="s">
        <v>83</v>
      </c>
      <c r="AE31" s="4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9.75" customHeight="1">
      <c r="A32" s="286"/>
      <c r="B32" s="271"/>
      <c r="C32" s="276"/>
      <c r="D32" s="276"/>
      <c r="E32" s="276"/>
      <c r="F32" s="271"/>
      <c r="G32" s="272"/>
      <c r="H32" s="147" t="s">
        <v>36</v>
      </c>
      <c r="I32" s="5" t="s">
        <v>31</v>
      </c>
      <c r="J32" s="5"/>
      <c r="K32" s="5" t="s">
        <v>31</v>
      </c>
      <c r="L32" s="5" t="s">
        <v>31</v>
      </c>
      <c r="M32" s="5" t="s">
        <v>31</v>
      </c>
      <c r="N32" s="5" t="s">
        <v>31</v>
      </c>
      <c r="O32" s="5"/>
      <c r="P32" s="5"/>
      <c r="Q32" s="5"/>
      <c r="R32" s="5"/>
      <c r="S32" s="5"/>
      <c r="T32" s="5"/>
      <c r="U32" s="5"/>
      <c r="V32" s="5"/>
      <c r="W32" s="11"/>
      <c r="X32" s="6"/>
      <c r="Y32" s="274"/>
      <c r="Z32" s="95"/>
      <c r="AA32" s="7"/>
      <c r="AB32" s="97"/>
      <c r="AC32" s="170"/>
      <c r="AD32" s="175"/>
      <c r="AE32" s="4"/>
      <c r="AF32" s="1"/>
      <c r="AG32" s="1"/>
      <c r="AH32" s="1"/>
      <c r="AI32" s="1"/>
      <c r="AJ32" s="1"/>
      <c r="AK32" s="1"/>
      <c r="AL32" s="1"/>
      <c r="AM32" s="1"/>
      <c r="AN32" s="1"/>
    </row>
    <row r="33" spans="1:31" s="64" customFormat="1" ht="9.75" customHeight="1" thickBot="1">
      <c r="A33" s="247">
        <v>15</v>
      </c>
      <c r="B33" s="331" t="s">
        <v>338</v>
      </c>
      <c r="C33" s="257"/>
      <c r="D33" s="239" t="s">
        <v>339</v>
      </c>
      <c r="E33" s="253">
        <v>3</v>
      </c>
      <c r="F33" s="241" t="s">
        <v>63</v>
      </c>
      <c r="G33" s="243" t="s">
        <v>182</v>
      </c>
      <c r="H33" s="152" t="s">
        <v>30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 t="s">
        <v>31</v>
      </c>
      <c r="Y33" s="245" t="s">
        <v>183</v>
      </c>
      <c r="Z33" s="60" t="s">
        <v>319</v>
      </c>
      <c r="AA33" s="61">
        <v>53422196</v>
      </c>
      <c r="AB33" s="62" t="s">
        <v>320</v>
      </c>
      <c r="AC33" s="238" t="s">
        <v>199</v>
      </c>
      <c r="AD33" s="195"/>
      <c r="AE33" s="63"/>
    </row>
    <row r="34" spans="1:31" s="64" customFormat="1" ht="9.75" customHeight="1">
      <c r="A34" s="248"/>
      <c r="B34" s="332"/>
      <c r="C34" s="258"/>
      <c r="D34" s="259"/>
      <c r="E34" s="254"/>
      <c r="F34" s="242"/>
      <c r="G34" s="244"/>
      <c r="H34" s="149" t="s">
        <v>36</v>
      </c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6" t="s">
        <v>31</v>
      </c>
      <c r="Y34" s="246"/>
      <c r="Z34" s="67"/>
      <c r="AA34" s="68"/>
      <c r="AB34" s="69"/>
      <c r="AC34" s="172"/>
      <c r="AD34" s="172"/>
      <c r="AE34" s="63"/>
    </row>
    <row r="35" spans="1:40" ht="9.75" customHeight="1">
      <c r="A35" s="285">
        <v>16</v>
      </c>
      <c r="B35" s="275" t="s">
        <v>84</v>
      </c>
      <c r="C35" s="288"/>
      <c r="D35" s="131" t="s">
        <v>353</v>
      </c>
      <c r="E35" s="268">
        <v>3</v>
      </c>
      <c r="F35" s="270" t="s">
        <v>28</v>
      </c>
      <c r="G35" s="298" t="s">
        <v>85</v>
      </c>
      <c r="H35" s="39" t="s">
        <v>30</v>
      </c>
      <c r="I35" s="132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0" t="s">
        <v>31</v>
      </c>
      <c r="Y35" s="273" t="s">
        <v>77</v>
      </c>
      <c r="Z35" s="98" t="s">
        <v>78</v>
      </c>
      <c r="AA35" s="12">
        <v>5114179</v>
      </c>
      <c r="AB35" s="99" t="str">
        <f>HYPERLINK("mailto:info@mtbest.ee","info@mtbest.ee")</f>
        <v>info@mtbest.ee</v>
      </c>
      <c r="AC35" s="176" t="s">
        <v>39</v>
      </c>
      <c r="AD35" s="175"/>
      <c r="AE35" s="4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9.75" customHeight="1">
      <c r="A36" s="286"/>
      <c r="B36" s="276"/>
      <c r="C36" s="289"/>
      <c r="D36" s="128" t="s">
        <v>86</v>
      </c>
      <c r="E36" s="276"/>
      <c r="F36" s="271"/>
      <c r="G36" s="272"/>
      <c r="H36" s="147" t="s">
        <v>36</v>
      </c>
      <c r="I36" s="14"/>
      <c r="J36" s="5"/>
      <c r="K36" s="5"/>
      <c r="L36" s="5"/>
      <c r="M36" s="5"/>
      <c r="N36" s="5"/>
      <c r="O36" s="5"/>
      <c r="P36" s="11"/>
      <c r="Q36" s="11"/>
      <c r="R36" s="11"/>
      <c r="S36" s="11"/>
      <c r="T36" s="11"/>
      <c r="U36" s="11"/>
      <c r="V36" s="11"/>
      <c r="W36" s="11"/>
      <c r="X36" s="6" t="s">
        <v>31</v>
      </c>
      <c r="Y36" s="274"/>
      <c r="Z36" s="95"/>
      <c r="AA36" s="7"/>
      <c r="AB36" s="97"/>
      <c r="AC36" s="176"/>
      <c r="AD36" s="170"/>
      <c r="AE36" s="4"/>
      <c r="AF36" s="1"/>
      <c r="AG36" s="1"/>
      <c r="AH36" s="1"/>
      <c r="AI36" s="1"/>
      <c r="AJ36" s="1"/>
      <c r="AK36" s="1"/>
      <c r="AL36" s="1"/>
      <c r="AM36" s="1"/>
      <c r="AN36" s="1"/>
    </row>
    <row r="37" spans="1:31" s="64" customFormat="1" ht="9.75" customHeight="1" thickBot="1">
      <c r="A37" s="247">
        <v>17</v>
      </c>
      <c r="B37" s="331" t="s">
        <v>84</v>
      </c>
      <c r="C37" s="257"/>
      <c r="D37" s="70" t="s">
        <v>340</v>
      </c>
      <c r="E37" s="253">
        <v>3</v>
      </c>
      <c r="F37" s="241" t="s">
        <v>63</v>
      </c>
      <c r="G37" s="243" t="s">
        <v>337</v>
      </c>
      <c r="H37" s="152" t="s">
        <v>30</v>
      </c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 t="s">
        <v>31</v>
      </c>
      <c r="Y37" s="245" t="s">
        <v>183</v>
      </c>
      <c r="Z37" s="60" t="s">
        <v>319</v>
      </c>
      <c r="AA37" s="61">
        <v>53422196</v>
      </c>
      <c r="AB37" s="62" t="s">
        <v>320</v>
      </c>
      <c r="AC37" s="238" t="s">
        <v>207</v>
      </c>
      <c r="AD37" s="195"/>
      <c r="AE37" s="63"/>
    </row>
    <row r="38" spans="1:31" s="64" customFormat="1" ht="9.75" customHeight="1">
      <c r="A38" s="248"/>
      <c r="B38" s="332"/>
      <c r="C38" s="258"/>
      <c r="D38" s="129" t="s">
        <v>341</v>
      </c>
      <c r="E38" s="254"/>
      <c r="F38" s="242"/>
      <c r="G38" s="244"/>
      <c r="H38" s="149" t="s">
        <v>36</v>
      </c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6" t="s">
        <v>31</v>
      </c>
      <c r="Y38" s="246"/>
      <c r="Z38" s="67"/>
      <c r="AA38" s="68"/>
      <c r="AB38" s="69"/>
      <c r="AC38" s="172"/>
      <c r="AD38" s="172"/>
      <c r="AE38" s="63"/>
    </row>
    <row r="39" spans="1:40" ht="9.75" customHeight="1">
      <c r="A39" s="395">
        <v>18</v>
      </c>
      <c r="B39" s="275" t="s">
        <v>87</v>
      </c>
      <c r="C39" s="275"/>
      <c r="D39" s="13" t="s">
        <v>88</v>
      </c>
      <c r="E39" s="269">
        <v>2</v>
      </c>
      <c r="F39" s="269" t="s">
        <v>63</v>
      </c>
      <c r="G39" s="298" t="s">
        <v>89</v>
      </c>
      <c r="H39" s="39" t="s">
        <v>30</v>
      </c>
      <c r="I39" s="77" t="s">
        <v>31</v>
      </c>
      <c r="J39" s="77" t="s">
        <v>31</v>
      </c>
      <c r="K39" s="77" t="s">
        <v>31</v>
      </c>
      <c r="L39" s="77" t="s">
        <v>31</v>
      </c>
      <c r="M39" s="77" t="s">
        <v>31</v>
      </c>
      <c r="N39" s="77" t="s">
        <v>31</v>
      </c>
      <c r="O39" s="77"/>
      <c r="P39" s="77" t="s">
        <v>31</v>
      </c>
      <c r="Q39" s="77" t="s">
        <v>31</v>
      </c>
      <c r="R39" s="77" t="s">
        <v>31</v>
      </c>
      <c r="S39" s="77" t="s">
        <v>31</v>
      </c>
      <c r="T39" s="77" t="s">
        <v>31</v>
      </c>
      <c r="U39" s="77" t="s">
        <v>31</v>
      </c>
      <c r="V39" s="77" t="s">
        <v>31</v>
      </c>
      <c r="W39" s="77" t="s">
        <v>31</v>
      </c>
      <c r="X39" s="57"/>
      <c r="Y39" s="292" t="s">
        <v>90</v>
      </c>
      <c r="Z39" s="92" t="s">
        <v>91</v>
      </c>
      <c r="AA39" s="3">
        <v>5251785</v>
      </c>
      <c r="AB39" s="100" t="str">
        <f>HYPERLINK("mailto:rattapood@gmail.com","rattapood@gmail.com")</f>
        <v>rattapood@gmail.com</v>
      </c>
      <c r="AC39" s="176" t="s">
        <v>60</v>
      </c>
      <c r="AD39" s="175" t="s">
        <v>92</v>
      </c>
      <c r="AE39" s="4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9.75" customHeight="1">
      <c r="A40" s="396"/>
      <c r="B40" s="276"/>
      <c r="C40" s="276"/>
      <c r="D40" s="128" t="s">
        <v>93</v>
      </c>
      <c r="E40" s="276"/>
      <c r="F40" s="276"/>
      <c r="G40" s="272"/>
      <c r="H40" s="147" t="s">
        <v>36</v>
      </c>
      <c r="I40" s="5" t="s">
        <v>31</v>
      </c>
      <c r="J40" s="5"/>
      <c r="K40" s="5" t="s">
        <v>31</v>
      </c>
      <c r="L40" s="5" t="s">
        <v>31</v>
      </c>
      <c r="M40" s="5" t="s">
        <v>31</v>
      </c>
      <c r="N40" s="5" t="s">
        <v>31</v>
      </c>
      <c r="O40" s="5"/>
      <c r="P40" s="5"/>
      <c r="Q40" s="5"/>
      <c r="R40" s="5"/>
      <c r="S40" s="5"/>
      <c r="T40" s="5"/>
      <c r="U40" s="5"/>
      <c r="V40" s="5"/>
      <c r="W40" s="5"/>
      <c r="X40" s="57"/>
      <c r="Y40" s="274"/>
      <c r="Z40" s="92"/>
      <c r="AA40" s="3"/>
      <c r="AB40" s="102"/>
      <c r="AC40" s="176" t="s">
        <v>67</v>
      </c>
      <c r="AD40" s="175"/>
      <c r="AE40" s="4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9.75" customHeight="1">
      <c r="A41" s="285">
        <v>19</v>
      </c>
      <c r="B41" s="275" t="s">
        <v>94</v>
      </c>
      <c r="C41" s="288"/>
      <c r="D41" s="386" t="s">
        <v>344</v>
      </c>
      <c r="E41" s="268">
        <v>3</v>
      </c>
      <c r="F41" s="270" t="s">
        <v>63</v>
      </c>
      <c r="G41" s="298" t="s">
        <v>331</v>
      </c>
      <c r="H41" s="39" t="s">
        <v>30</v>
      </c>
      <c r="I41" s="132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10" t="s">
        <v>31</v>
      </c>
      <c r="Y41" s="273" t="s">
        <v>197</v>
      </c>
      <c r="Z41" s="98" t="s">
        <v>198</v>
      </c>
      <c r="AA41" s="12">
        <v>5014427</v>
      </c>
      <c r="AB41" s="99" t="str">
        <f>HYPERLINK("mailto:info@proklubi.ee","info@proklubi.ee")</f>
        <v>info@proklubi.ee</v>
      </c>
      <c r="AC41" s="176" t="s">
        <v>465</v>
      </c>
      <c r="AD41" s="175"/>
      <c r="AE41" s="4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9.75" customHeight="1">
      <c r="A42" s="286"/>
      <c r="B42" s="276"/>
      <c r="C42" s="289"/>
      <c r="D42" s="335"/>
      <c r="E42" s="276"/>
      <c r="F42" s="271"/>
      <c r="G42" s="272"/>
      <c r="H42" s="147" t="s">
        <v>36</v>
      </c>
      <c r="I42" s="14"/>
      <c r="J42" s="5"/>
      <c r="K42" s="5"/>
      <c r="L42" s="5"/>
      <c r="M42" s="5"/>
      <c r="N42" s="5"/>
      <c r="O42" s="5"/>
      <c r="P42" s="11"/>
      <c r="Q42" s="11"/>
      <c r="R42" s="11"/>
      <c r="S42" s="11"/>
      <c r="T42" s="11"/>
      <c r="U42" s="11"/>
      <c r="V42" s="11"/>
      <c r="W42" s="11"/>
      <c r="X42" s="6" t="s">
        <v>31</v>
      </c>
      <c r="Y42" s="274"/>
      <c r="Z42" s="95"/>
      <c r="AA42" s="7"/>
      <c r="AB42" s="97"/>
      <c r="AC42" s="176"/>
      <c r="AD42" s="170"/>
      <c r="AE42" s="4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9.75" customHeight="1">
      <c r="A43" s="324">
        <v>20</v>
      </c>
      <c r="B43" s="389" t="s">
        <v>94</v>
      </c>
      <c r="C43" s="265" t="s">
        <v>95</v>
      </c>
      <c r="D43" s="307" t="s">
        <v>96</v>
      </c>
      <c r="E43" s="297">
        <v>2</v>
      </c>
      <c r="F43" s="269" t="s">
        <v>97</v>
      </c>
      <c r="G43" s="380" t="s">
        <v>64</v>
      </c>
      <c r="H43" s="39" t="s">
        <v>30</v>
      </c>
      <c r="I43" s="8" t="s">
        <v>31</v>
      </c>
      <c r="J43" s="8" t="s">
        <v>31</v>
      </c>
      <c r="K43" s="8" t="s">
        <v>31</v>
      </c>
      <c r="L43" s="8" t="s">
        <v>31</v>
      </c>
      <c r="M43" s="8" t="s">
        <v>31</v>
      </c>
      <c r="N43" s="8" t="s">
        <v>31</v>
      </c>
      <c r="O43" s="8"/>
      <c r="P43" s="8" t="s">
        <v>31</v>
      </c>
      <c r="Q43" s="8" t="s">
        <v>31</v>
      </c>
      <c r="R43" s="8" t="s">
        <v>31</v>
      </c>
      <c r="S43" s="8" t="s">
        <v>31</v>
      </c>
      <c r="T43" s="8" t="s">
        <v>31</v>
      </c>
      <c r="U43" s="8" t="s">
        <v>31</v>
      </c>
      <c r="V43" s="8" t="s">
        <v>31</v>
      </c>
      <c r="W43" s="8" t="s">
        <v>31</v>
      </c>
      <c r="X43" s="16"/>
      <c r="Y43" s="292" t="s">
        <v>54</v>
      </c>
      <c r="Z43" s="98" t="s">
        <v>98</v>
      </c>
      <c r="AA43" s="12">
        <v>5022658</v>
      </c>
      <c r="AB43" s="99" t="str">
        <f>HYPERLINK("mailto:rattapood@solo.ee","rattapood@solo.ee")</f>
        <v>rattapood@solo.ee</v>
      </c>
      <c r="AC43" s="176" t="s">
        <v>99</v>
      </c>
      <c r="AD43" s="170"/>
      <c r="AE43" s="4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9.75" customHeight="1">
      <c r="A44" s="286"/>
      <c r="B44" s="296"/>
      <c r="C44" s="276"/>
      <c r="D44" s="276"/>
      <c r="E44" s="276"/>
      <c r="F44" s="276"/>
      <c r="G44" s="272"/>
      <c r="H44" s="147" t="s">
        <v>36</v>
      </c>
      <c r="I44" s="5" t="s">
        <v>31</v>
      </c>
      <c r="J44" s="5"/>
      <c r="K44" s="5" t="s">
        <v>31</v>
      </c>
      <c r="L44" s="5" t="s">
        <v>31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6"/>
      <c r="Y44" s="274"/>
      <c r="Z44" s="95"/>
      <c r="AA44" s="7"/>
      <c r="AB44" s="97"/>
      <c r="AC44" s="170"/>
      <c r="AD44" s="170"/>
      <c r="AE44" s="4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9.75" customHeight="1">
      <c r="A45" s="285">
        <v>21</v>
      </c>
      <c r="B45" s="284" t="s">
        <v>100</v>
      </c>
      <c r="C45" s="288"/>
      <c r="D45" s="13" t="s">
        <v>101</v>
      </c>
      <c r="E45" s="269">
        <v>2</v>
      </c>
      <c r="F45" s="270" t="s">
        <v>63</v>
      </c>
      <c r="G45" s="298" t="s">
        <v>102</v>
      </c>
      <c r="H45" s="39" t="s">
        <v>30</v>
      </c>
      <c r="I45" s="8" t="s">
        <v>31</v>
      </c>
      <c r="J45" s="8" t="s">
        <v>31</v>
      </c>
      <c r="K45" s="8" t="s">
        <v>31</v>
      </c>
      <c r="L45" s="8" t="s">
        <v>31</v>
      </c>
      <c r="M45" s="8" t="s">
        <v>31</v>
      </c>
      <c r="N45" s="8" t="s">
        <v>31</v>
      </c>
      <c r="O45" s="8"/>
      <c r="P45" s="8" t="s">
        <v>31</v>
      </c>
      <c r="Q45" s="8" t="s">
        <v>31</v>
      </c>
      <c r="R45" s="8" t="s">
        <v>31</v>
      </c>
      <c r="S45" s="8" t="s">
        <v>31</v>
      </c>
      <c r="T45" s="8" t="s">
        <v>31</v>
      </c>
      <c r="U45" s="8" t="s">
        <v>31</v>
      </c>
      <c r="V45" s="8" t="s">
        <v>31</v>
      </c>
      <c r="W45" s="8" t="s">
        <v>31</v>
      </c>
      <c r="X45" s="10"/>
      <c r="Y45" s="320" t="s">
        <v>103</v>
      </c>
      <c r="Z45" s="98" t="s">
        <v>104</v>
      </c>
      <c r="AA45" s="12">
        <v>5117206</v>
      </c>
      <c r="AB45" s="99" t="str">
        <f>HYPERLINK("mailto:bivarix@bivarix.ee","bivarix@bivarix.ee")</f>
        <v>bivarix@bivarix.ee</v>
      </c>
      <c r="AC45" s="182" t="s">
        <v>35</v>
      </c>
      <c r="AD45" s="170" t="s">
        <v>105</v>
      </c>
      <c r="AE45" s="4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9.75" customHeight="1">
      <c r="A46" s="286"/>
      <c r="B46" s="271"/>
      <c r="C46" s="289"/>
      <c r="D46" s="128" t="s">
        <v>106</v>
      </c>
      <c r="E46" s="276"/>
      <c r="F46" s="271"/>
      <c r="G46" s="272"/>
      <c r="H46" s="147" t="s">
        <v>36</v>
      </c>
      <c r="I46" s="5" t="s">
        <v>31</v>
      </c>
      <c r="J46" s="5"/>
      <c r="K46" s="5" t="s">
        <v>31</v>
      </c>
      <c r="L46" s="5" t="s">
        <v>31</v>
      </c>
      <c r="M46" s="5" t="s">
        <v>31</v>
      </c>
      <c r="N46" s="5" t="s">
        <v>31</v>
      </c>
      <c r="O46" s="5"/>
      <c r="P46" s="5"/>
      <c r="Q46" s="5"/>
      <c r="R46" s="5"/>
      <c r="S46" s="5"/>
      <c r="T46" s="5"/>
      <c r="U46" s="5"/>
      <c r="V46" s="5"/>
      <c r="W46" s="5"/>
      <c r="X46" s="6"/>
      <c r="Y46" s="274"/>
      <c r="Z46" s="95"/>
      <c r="AA46" s="7">
        <v>4557118</v>
      </c>
      <c r="AB46" s="97"/>
      <c r="AC46" s="183" t="s">
        <v>107</v>
      </c>
      <c r="AD46" s="174"/>
      <c r="AE46" s="4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9.75" customHeight="1">
      <c r="A47" s="285">
        <v>22</v>
      </c>
      <c r="B47" s="275" t="s">
        <v>100</v>
      </c>
      <c r="C47" s="288"/>
      <c r="D47" s="131" t="s">
        <v>346</v>
      </c>
      <c r="E47" s="268">
        <v>3</v>
      </c>
      <c r="F47" s="270" t="s">
        <v>28</v>
      </c>
      <c r="G47" s="298" t="s">
        <v>347</v>
      </c>
      <c r="H47" s="39" t="s">
        <v>30</v>
      </c>
      <c r="I47" s="132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10" t="s">
        <v>31</v>
      </c>
      <c r="Y47" s="273" t="s">
        <v>197</v>
      </c>
      <c r="Z47" s="98" t="s">
        <v>198</v>
      </c>
      <c r="AA47" s="12">
        <v>5014427</v>
      </c>
      <c r="AB47" s="99" t="str">
        <f>HYPERLINK("mailto:info@proklubi.ee","info@proklubi.ee")</f>
        <v>info@proklubi.ee</v>
      </c>
      <c r="AC47" s="176" t="s">
        <v>39</v>
      </c>
      <c r="AD47" s="175"/>
      <c r="AE47" s="4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9.75" customHeight="1">
      <c r="A48" s="286"/>
      <c r="B48" s="276"/>
      <c r="C48" s="289"/>
      <c r="D48" s="143" t="s">
        <v>452</v>
      </c>
      <c r="E48" s="276"/>
      <c r="F48" s="271"/>
      <c r="G48" s="272"/>
      <c r="H48" s="147" t="s">
        <v>36</v>
      </c>
      <c r="I48" s="14"/>
      <c r="J48" s="5"/>
      <c r="K48" s="5"/>
      <c r="L48" s="5"/>
      <c r="M48" s="5"/>
      <c r="N48" s="5"/>
      <c r="O48" s="5"/>
      <c r="P48" s="11"/>
      <c r="Q48" s="11"/>
      <c r="R48" s="11"/>
      <c r="S48" s="11"/>
      <c r="T48" s="11"/>
      <c r="U48" s="11"/>
      <c r="V48" s="11"/>
      <c r="W48" s="11"/>
      <c r="X48" s="6" t="s">
        <v>31</v>
      </c>
      <c r="Y48" s="274"/>
      <c r="Z48" s="95"/>
      <c r="AA48" s="7"/>
      <c r="AB48" s="97"/>
      <c r="AC48" s="176"/>
      <c r="AD48" s="170"/>
      <c r="AE48" s="4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9.75" customHeight="1">
      <c r="A49" s="285">
        <v>23</v>
      </c>
      <c r="B49" s="275" t="s">
        <v>100</v>
      </c>
      <c r="C49" s="265" t="s">
        <v>108</v>
      </c>
      <c r="D49" s="307" t="s">
        <v>109</v>
      </c>
      <c r="E49" s="307" t="s">
        <v>110</v>
      </c>
      <c r="F49" s="269" t="s">
        <v>44</v>
      </c>
      <c r="G49" s="298" t="s">
        <v>64</v>
      </c>
      <c r="H49" s="293" t="s">
        <v>46</v>
      </c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5"/>
      <c r="Y49" s="292" t="s">
        <v>111</v>
      </c>
      <c r="Z49" s="98" t="s">
        <v>112</v>
      </c>
      <c r="AA49" s="17">
        <v>56290121</v>
      </c>
      <c r="AB49" s="99" t="s">
        <v>113</v>
      </c>
      <c r="AC49" s="184" t="s">
        <v>114</v>
      </c>
      <c r="AD49" s="175" t="s">
        <v>49</v>
      </c>
      <c r="AE49" s="4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9.75" customHeight="1">
      <c r="A50" s="286"/>
      <c r="B50" s="276"/>
      <c r="C50" s="276"/>
      <c r="D50" s="276"/>
      <c r="E50" s="276"/>
      <c r="F50" s="276"/>
      <c r="G50" s="272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96"/>
      <c r="Y50" s="274"/>
      <c r="Z50" s="95"/>
      <c r="AA50" s="7"/>
      <c r="AB50" s="97"/>
      <c r="AC50" s="175"/>
      <c r="AD50" s="197"/>
      <c r="AE50" s="4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9.75" customHeight="1">
      <c r="A51" s="285">
        <v>24</v>
      </c>
      <c r="B51" s="284" t="s">
        <v>348</v>
      </c>
      <c r="C51" s="288"/>
      <c r="D51" s="310" t="s">
        <v>349</v>
      </c>
      <c r="E51" s="268">
        <v>3</v>
      </c>
      <c r="F51" s="270" t="s">
        <v>63</v>
      </c>
      <c r="G51" s="298" t="s">
        <v>102</v>
      </c>
      <c r="H51" s="39" t="s">
        <v>30</v>
      </c>
      <c r="I51" s="133" t="s">
        <v>31</v>
      </c>
      <c r="J51" s="133" t="s">
        <v>31</v>
      </c>
      <c r="K51" s="133" t="s">
        <v>31</v>
      </c>
      <c r="L51" s="133" t="s">
        <v>31</v>
      </c>
      <c r="M51" s="133" t="s">
        <v>31</v>
      </c>
      <c r="N51" s="133" t="s">
        <v>31</v>
      </c>
      <c r="O51" s="133"/>
      <c r="P51" s="133" t="s">
        <v>31</v>
      </c>
      <c r="Q51" s="133" t="s">
        <v>31</v>
      </c>
      <c r="R51" s="133" t="s">
        <v>31</v>
      </c>
      <c r="S51" s="133" t="s">
        <v>31</v>
      </c>
      <c r="T51" s="133" t="s">
        <v>31</v>
      </c>
      <c r="U51" s="133" t="s">
        <v>31</v>
      </c>
      <c r="V51" s="133" t="s">
        <v>31</v>
      </c>
      <c r="W51" s="133" t="s">
        <v>31</v>
      </c>
      <c r="X51" s="141"/>
      <c r="Y51" s="320" t="s">
        <v>103</v>
      </c>
      <c r="Z51" s="98" t="s">
        <v>104</v>
      </c>
      <c r="AA51" s="12">
        <v>5117206</v>
      </c>
      <c r="AB51" s="99" t="str">
        <f>HYPERLINK("mailto:bivarix@bivarix.ee","bivarix@bivarix.ee")</f>
        <v>bivarix@bivarix.ee</v>
      </c>
      <c r="AC51" s="202" t="s">
        <v>35</v>
      </c>
      <c r="AD51" s="170"/>
      <c r="AE51" s="4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9.75" customHeight="1">
      <c r="A52" s="286"/>
      <c r="B52" s="271"/>
      <c r="C52" s="289"/>
      <c r="D52" s="311"/>
      <c r="E52" s="314"/>
      <c r="F52" s="271"/>
      <c r="G52" s="272"/>
      <c r="H52" s="153" t="s">
        <v>36</v>
      </c>
      <c r="I52" s="65" t="s">
        <v>31</v>
      </c>
      <c r="J52" s="65"/>
      <c r="K52" s="65" t="s">
        <v>31</v>
      </c>
      <c r="L52" s="65" t="s">
        <v>31</v>
      </c>
      <c r="M52" s="65" t="s">
        <v>31</v>
      </c>
      <c r="N52" s="65" t="s">
        <v>31</v>
      </c>
      <c r="O52" s="65"/>
      <c r="P52" s="65"/>
      <c r="Q52" s="65"/>
      <c r="R52" s="65"/>
      <c r="S52" s="134"/>
      <c r="T52" s="134"/>
      <c r="U52" s="134"/>
      <c r="V52" s="134"/>
      <c r="W52" s="134"/>
      <c r="X52" s="142"/>
      <c r="Y52" s="274"/>
      <c r="Z52" s="95"/>
      <c r="AA52" s="7">
        <v>4557118</v>
      </c>
      <c r="AB52" s="97"/>
      <c r="AC52" s="183"/>
      <c r="AD52" s="174"/>
      <c r="AE52" s="4"/>
      <c r="AF52" s="1"/>
      <c r="AG52" s="1"/>
      <c r="AH52" s="1"/>
      <c r="AI52" s="1"/>
      <c r="AJ52" s="1"/>
      <c r="AK52" s="1"/>
      <c r="AL52" s="1"/>
      <c r="AM52" s="1"/>
      <c r="AN52" s="1"/>
    </row>
    <row r="53" spans="1:31" s="64" customFormat="1" ht="9.75" customHeight="1" thickBot="1">
      <c r="A53" s="247">
        <v>25</v>
      </c>
      <c r="B53" s="331" t="s">
        <v>350</v>
      </c>
      <c r="C53" s="257"/>
      <c r="D53" s="239" t="s">
        <v>351</v>
      </c>
      <c r="E53" s="253">
        <v>3</v>
      </c>
      <c r="F53" s="241" t="s">
        <v>63</v>
      </c>
      <c r="G53" s="243" t="s">
        <v>188</v>
      </c>
      <c r="H53" s="152" t="s">
        <v>30</v>
      </c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 t="s">
        <v>31</v>
      </c>
      <c r="Y53" s="245" t="s">
        <v>183</v>
      </c>
      <c r="Z53" s="60" t="s">
        <v>319</v>
      </c>
      <c r="AA53" s="61">
        <v>53422196</v>
      </c>
      <c r="AB53" s="62" t="s">
        <v>320</v>
      </c>
      <c r="AC53" s="238" t="s">
        <v>199</v>
      </c>
      <c r="AD53" s="195"/>
      <c r="AE53" s="63"/>
    </row>
    <row r="54" spans="1:31" s="64" customFormat="1" ht="9.75" customHeight="1">
      <c r="A54" s="248"/>
      <c r="B54" s="332"/>
      <c r="C54" s="258"/>
      <c r="D54" s="259"/>
      <c r="E54" s="254"/>
      <c r="F54" s="242"/>
      <c r="G54" s="244"/>
      <c r="H54" s="149" t="s">
        <v>36</v>
      </c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 t="s">
        <v>31</v>
      </c>
      <c r="Y54" s="246"/>
      <c r="Z54" s="67"/>
      <c r="AA54" s="68"/>
      <c r="AB54" s="69"/>
      <c r="AC54" s="172"/>
      <c r="AD54" s="172"/>
      <c r="AE54" s="63"/>
    </row>
    <row r="55" spans="1:40" ht="9.75" customHeight="1">
      <c r="A55" s="324">
        <v>26</v>
      </c>
      <c r="B55" s="284" t="s">
        <v>115</v>
      </c>
      <c r="C55" s="265"/>
      <c r="D55" s="13" t="s">
        <v>116</v>
      </c>
      <c r="E55" s="269">
        <v>2</v>
      </c>
      <c r="F55" s="382" t="s">
        <v>63</v>
      </c>
      <c r="G55" s="337" t="s">
        <v>117</v>
      </c>
      <c r="H55" s="39" t="s">
        <v>30</v>
      </c>
      <c r="I55" s="8" t="s">
        <v>31</v>
      </c>
      <c r="J55" s="8" t="s">
        <v>31</v>
      </c>
      <c r="K55" s="8" t="s">
        <v>31</v>
      </c>
      <c r="L55" s="8" t="s">
        <v>31</v>
      </c>
      <c r="M55" s="8" t="s">
        <v>31</v>
      </c>
      <c r="N55" s="8" t="s">
        <v>31</v>
      </c>
      <c r="O55" s="8"/>
      <c r="P55" s="8" t="s">
        <v>31</v>
      </c>
      <c r="Q55" s="8" t="s">
        <v>31</v>
      </c>
      <c r="R55" s="8" t="s">
        <v>31</v>
      </c>
      <c r="S55" s="8" t="s">
        <v>31</v>
      </c>
      <c r="T55" s="8" t="s">
        <v>31</v>
      </c>
      <c r="U55" s="8" t="s">
        <v>31</v>
      </c>
      <c r="V55" s="8" t="s">
        <v>31</v>
      </c>
      <c r="W55" s="8" t="s">
        <v>31</v>
      </c>
      <c r="X55" s="10"/>
      <c r="Y55" s="292" t="s">
        <v>71</v>
      </c>
      <c r="Z55" s="98" t="s">
        <v>118</v>
      </c>
      <c r="AA55" s="12">
        <v>55565466</v>
      </c>
      <c r="AB55" s="99" t="str">
        <f>HYPERLINK("mailto:smaasing@gmail.com","smaasing@gmail.com")</f>
        <v>smaasing@gmail.com</v>
      </c>
      <c r="AC55" s="176" t="s">
        <v>60</v>
      </c>
      <c r="AD55" s="175"/>
      <c r="AE55" s="4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9.75" customHeight="1">
      <c r="A56" s="286"/>
      <c r="B56" s="271"/>
      <c r="C56" s="276"/>
      <c r="D56" s="128" t="s">
        <v>119</v>
      </c>
      <c r="E56" s="276"/>
      <c r="F56" s="271"/>
      <c r="G56" s="272"/>
      <c r="H56" s="153" t="s">
        <v>36</v>
      </c>
      <c r="I56" s="50" t="s">
        <v>31</v>
      </c>
      <c r="J56" s="50"/>
      <c r="K56" s="50" t="s">
        <v>31</v>
      </c>
      <c r="L56" s="50" t="s">
        <v>31</v>
      </c>
      <c r="M56" s="50" t="s">
        <v>31</v>
      </c>
      <c r="N56" s="50" t="s">
        <v>31</v>
      </c>
      <c r="O56" s="50"/>
      <c r="P56" s="50"/>
      <c r="Q56" s="50"/>
      <c r="R56" s="50"/>
      <c r="S56" s="50"/>
      <c r="T56" s="50"/>
      <c r="U56" s="50"/>
      <c r="V56" s="50"/>
      <c r="W56" s="50"/>
      <c r="X56" s="51"/>
      <c r="Y56" s="274"/>
      <c r="Z56" s="92"/>
      <c r="AA56" s="3"/>
      <c r="AB56" s="102"/>
      <c r="AC56" s="170"/>
      <c r="AD56" s="170" t="s">
        <v>120</v>
      </c>
      <c r="AE56" s="4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9.75" customHeight="1">
      <c r="A57" s="324">
        <v>27</v>
      </c>
      <c r="B57" s="333" t="s">
        <v>121</v>
      </c>
      <c r="C57" s="340"/>
      <c r="D57" s="386" t="s">
        <v>122</v>
      </c>
      <c r="E57" s="355">
        <v>3</v>
      </c>
      <c r="F57" s="382" t="s">
        <v>63</v>
      </c>
      <c r="G57" s="337" t="s">
        <v>117</v>
      </c>
      <c r="H57" s="150" t="s">
        <v>30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130" t="s">
        <v>31</v>
      </c>
      <c r="Y57" s="292" t="s">
        <v>71</v>
      </c>
      <c r="Z57" s="98" t="s">
        <v>118</v>
      </c>
      <c r="AA57" s="12">
        <v>55565466</v>
      </c>
      <c r="AB57" s="99" t="str">
        <f>HYPERLINK("mailto:smaasing@gmail.com","smaasing@gmail.com")</f>
        <v>smaasing@gmail.com</v>
      </c>
      <c r="AC57" s="176" t="s">
        <v>60</v>
      </c>
      <c r="AD57" s="170" t="s">
        <v>123</v>
      </c>
      <c r="AE57" s="4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9.75" customHeight="1">
      <c r="A58" s="286"/>
      <c r="B58" s="342"/>
      <c r="C58" s="341"/>
      <c r="D58" s="276"/>
      <c r="E58" s="256"/>
      <c r="F58" s="342"/>
      <c r="G58" s="261"/>
      <c r="H58" s="151" t="s">
        <v>36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6" t="s">
        <v>31</v>
      </c>
      <c r="Y58" s="274"/>
      <c r="Z58" s="92"/>
      <c r="AA58" s="3"/>
      <c r="AB58" s="102"/>
      <c r="AC58" s="170"/>
      <c r="AD58" s="175" t="s">
        <v>124</v>
      </c>
      <c r="AE58" s="4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9.75" customHeight="1">
      <c r="A59" s="285">
        <v>28</v>
      </c>
      <c r="B59" s="284" t="s">
        <v>121</v>
      </c>
      <c r="C59" s="288"/>
      <c r="D59" s="131" t="s">
        <v>354</v>
      </c>
      <c r="E59" s="268">
        <v>3</v>
      </c>
      <c r="F59" s="270" t="s">
        <v>28</v>
      </c>
      <c r="G59" s="298" t="s">
        <v>125</v>
      </c>
      <c r="H59" s="39" t="s">
        <v>30</v>
      </c>
      <c r="I59" s="13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10" t="s">
        <v>31</v>
      </c>
      <c r="Y59" s="273" t="s">
        <v>77</v>
      </c>
      <c r="Z59" s="98" t="s">
        <v>78</v>
      </c>
      <c r="AA59" s="12">
        <v>5114179</v>
      </c>
      <c r="AB59" s="99" t="str">
        <f>HYPERLINK("mailto:info@mtbest.ee","info@mtbest.ee")</f>
        <v>info@mtbest.ee</v>
      </c>
      <c r="AC59" s="176" t="s">
        <v>39</v>
      </c>
      <c r="AD59" s="175"/>
      <c r="AE59" s="4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9.75" customHeight="1">
      <c r="A60" s="286"/>
      <c r="B60" s="271"/>
      <c r="C60" s="289"/>
      <c r="D60" s="128" t="s">
        <v>126</v>
      </c>
      <c r="E60" s="276"/>
      <c r="F60" s="271"/>
      <c r="G60" s="272"/>
      <c r="H60" s="147" t="s">
        <v>36</v>
      </c>
      <c r="I60" s="14"/>
      <c r="J60" s="5"/>
      <c r="K60" s="5"/>
      <c r="L60" s="5"/>
      <c r="M60" s="5"/>
      <c r="N60" s="5"/>
      <c r="O60" s="5"/>
      <c r="P60" s="11"/>
      <c r="Q60" s="11"/>
      <c r="R60" s="11"/>
      <c r="S60" s="11"/>
      <c r="T60" s="11"/>
      <c r="U60" s="11"/>
      <c r="V60" s="11"/>
      <c r="W60" s="11"/>
      <c r="X60" s="6" t="s">
        <v>31</v>
      </c>
      <c r="Y60" s="274"/>
      <c r="Z60" s="95"/>
      <c r="AA60" s="7"/>
      <c r="AB60" s="97"/>
      <c r="AC60" s="176"/>
      <c r="AD60" s="170"/>
      <c r="AE60" s="4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3.5" customHeight="1">
      <c r="A61" s="391">
        <v>29</v>
      </c>
      <c r="B61" s="275" t="s">
        <v>121</v>
      </c>
      <c r="C61" s="288"/>
      <c r="D61" s="18" t="s">
        <v>127</v>
      </c>
      <c r="E61" s="269">
        <v>2</v>
      </c>
      <c r="F61" s="270" t="s">
        <v>63</v>
      </c>
      <c r="G61" s="298" t="s">
        <v>29</v>
      </c>
      <c r="H61" s="39" t="s">
        <v>30</v>
      </c>
      <c r="I61" s="8" t="s">
        <v>31</v>
      </c>
      <c r="J61" s="8" t="s">
        <v>31</v>
      </c>
      <c r="K61" s="8" t="s">
        <v>31</v>
      </c>
      <c r="L61" s="8" t="s">
        <v>31</v>
      </c>
      <c r="M61" s="8" t="s">
        <v>31</v>
      </c>
      <c r="N61" s="8" t="s">
        <v>31</v>
      </c>
      <c r="O61" s="8"/>
      <c r="P61" s="8" t="s">
        <v>31</v>
      </c>
      <c r="Q61" s="8" t="s">
        <v>31</v>
      </c>
      <c r="R61" s="8" t="s">
        <v>31</v>
      </c>
      <c r="S61" s="8" t="s">
        <v>31</v>
      </c>
      <c r="T61" s="8" t="s">
        <v>31</v>
      </c>
      <c r="U61" s="8" t="s">
        <v>31</v>
      </c>
      <c r="V61" s="8" t="s">
        <v>31</v>
      </c>
      <c r="W61" s="8" t="s">
        <v>31</v>
      </c>
      <c r="X61" s="10"/>
      <c r="Y61" s="320" t="s">
        <v>32</v>
      </c>
      <c r="Z61" s="98" t="s">
        <v>128</v>
      </c>
      <c r="AA61" s="12">
        <v>58001065</v>
      </c>
      <c r="AB61" s="99" t="str">
        <f>HYPERLINK("mailto:juri717@hot.ee","juri717@hot.ee")</f>
        <v>juri717@hot.ee</v>
      </c>
      <c r="AC61" s="176" t="s">
        <v>73</v>
      </c>
      <c r="AD61" s="175" t="s">
        <v>129</v>
      </c>
      <c r="AE61" s="4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21" customHeight="1">
      <c r="A62" s="392"/>
      <c r="B62" s="256"/>
      <c r="C62" s="341"/>
      <c r="D62" s="19" t="s">
        <v>130</v>
      </c>
      <c r="E62" s="256"/>
      <c r="F62" s="342"/>
      <c r="G62" s="261"/>
      <c r="H62" s="153" t="s">
        <v>36</v>
      </c>
      <c r="I62" s="50" t="s">
        <v>31</v>
      </c>
      <c r="J62" s="50"/>
      <c r="K62" s="50" t="s">
        <v>31</v>
      </c>
      <c r="L62" s="50" t="s">
        <v>31</v>
      </c>
      <c r="M62" s="50" t="s">
        <v>31</v>
      </c>
      <c r="N62" s="50" t="s">
        <v>31</v>
      </c>
      <c r="O62" s="50"/>
      <c r="P62" s="50"/>
      <c r="Q62" s="50"/>
      <c r="R62" s="50"/>
      <c r="S62" s="50"/>
      <c r="T62" s="50"/>
      <c r="U62" s="50"/>
      <c r="V62" s="50"/>
      <c r="W62" s="50"/>
      <c r="X62" s="51"/>
      <c r="Y62" s="263"/>
      <c r="Z62" s="92"/>
      <c r="AA62" s="3"/>
      <c r="AB62" s="102"/>
      <c r="AC62" s="170"/>
      <c r="AD62" s="175"/>
      <c r="AE62" s="4"/>
      <c r="AF62" s="1"/>
      <c r="AG62" s="1"/>
      <c r="AH62" s="1"/>
      <c r="AI62" s="1"/>
      <c r="AJ62" s="1"/>
      <c r="AK62" s="1"/>
      <c r="AL62" s="1"/>
      <c r="AM62" s="1"/>
      <c r="AN62" s="1"/>
    </row>
    <row r="63" spans="1:31" s="64" customFormat="1" ht="9.75" customHeight="1" thickBot="1">
      <c r="A63" s="247">
        <v>30</v>
      </c>
      <c r="B63" s="331" t="s">
        <v>360</v>
      </c>
      <c r="C63" s="257"/>
      <c r="D63" s="70" t="s">
        <v>361</v>
      </c>
      <c r="E63" s="253">
        <v>3</v>
      </c>
      <c r="F63" s="241" t="s">
        <v>63</v>
      </c>
      <c r="G63" s="243" t="s">
        <v>29</v>
      </c>
      <c r="H63" s="152" t="s">
        <v>30</v>
      </c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 t="s">
        <v>31</v>
      </c>
      <c r="Y63" s="245" t="s">
        <v>183</v>
      </c>
      <c r="Z63" s="60" t="s">
        <v>319</v>
      </c>
      <c r="AA63" s="61">
        <v>53422196</v>
      </c>
      <c r="AB63" s="62" t="s">
        <v>320</v>
      </c>
      <c r="AC63" s="238" t="s">
        <v>73</v>
      </c>
      <c r="AD63" s="195"/>
      <c r="AE63" s="63"/>
    </row>
    <row r="64" spans="1:31" s="64" customFormat="1" ht="9.75" customHeight="1">
      <c r="A64" s="248"/>
      <c r="B64" s="332"/>
      <c r="C64" s="258"/>
      <c r="D64" s="129" t="s">
        <v>362</v>
      </c>
      <c r="E64" s="254"/>
      <c r="F64" s="242"/>
      <c r="G64" s="244"/>
      <c r="H64" s="149" t="s">
        <v>36</v>
      </c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6" t="s">
        <v>31</v>
      </c>
      <c r="Y64" s="246"/>
      <c r="Z64" s="67"/>
      <c r="AA64" s="68"/>
      <c r="AB64" s="69"/>
      <c r="AC64" s="172"/>
      <c r="AD64" s="172"/>
      <c r="AE64" s="63"/>
    </row>
    <row r="65" spans="1:40" ht="9.75" customHeight="1">
      <c r="A65" s="285">
        <v>31</v>
      </c>
      <c r="B65" s="334" t="s">
        <v>363</v>
      </c>
      <c r="C65" s="288"/>
      <c r="D65" s="310" t="s">
        <v>364</v>
      </c>
      <c r="E65" s="268">
        <v>3</v>
      </c>
      <c r="F65" s="270" t="s">
        <v>63</v>
      </c>
      <c r="G65" s="260" t="s">
        <v>196</v>
      </c>
      <c r="H65" s="39" t="s">
        <v>30</v>
      </c>
      <c r="I65" s="132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10" t="s">
        <v>31</v>
      </c>
      <c r="Y65" s="273" t="s">
        <v>197</v>
      </c>
      <c r="Z65" s="98" t="s">
        <v>198</v>
      </c>
      <c r="AA65" s="12">
        <v>5014427</v>
      </c>
      <c r="AB65" s="99" t="str">
        <f>HYPERLINK("mailto:info@proklubi.ee","info@proklubi.ee")</f>
        <v>info@proklubi.ee</v>
      </c>
      <c r="AC65" s="176" t="s">
        <v>465</v>
      </c>
      <c r="AD65" s="175"/>
      <c r="AE65" s="4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9.75" customHeight="1">
      <c r="A66" s="286"/>
      <c r="B66" s="276"/>
      <c r="C66" s="289"/>
      <c r="D66" s="335"/>
      <c r="E66" s="276"/>
      <c r="F66" s="271"/>
      <c r="G66" s="272"/>
      <c r="H66" s="147" t="s">
        <v>36</v>
      </c>
      <c r="I66" s="14"/>
      <c r="J66" s="5"/>
      <c r="K66" s="5"/>
      <c r="L66" s="5"/>
      <c r="M66" s="5"/>
      <c r="N66" s="5"/>
      <c r="O66" s="5"/>
      <c r="P66" s="11"/>
      <c r="Q66" s="11"/>
      <c r="R66" s="11"/>
      <c r="S66" s="11"/>
      <c r="T66" s="11"/>
      <c r="U66" s="11"/>
      <c r="V66" s="11"/>
      <c r="W66" s="11"/>
      <c r="X66" s="6" t="s">
        <v>31</v>
      </c>
      <c r="Y66" s="274"/>
      <c r="Z66" s="95"/>
      <c r="AA66" s="7"/>
      <c r="AB66" s="97"/>
      <c r="AC66" s="176"/>
      <c r="AD66" s="170"/>
      <c r="AE66" s="4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9.75" customHeight="1">
      <c r="A67" s="285">
        <v>32</v>
      </c>
      <c r="B67" s="309" t="s">
        <v>365</v>
      </c>
      <c r="C67" s="288"/>
      <c r="D67" s="310" t="s">
        <v>366</v>
      </c>
      <c r="E67" s="268">
        <v>3</v>
      </c>
      <c r="F67" s="270" t="s">
        <v>63</v>
      </c>
      <c r="G67" s="298" t="s">
        <v>45</v>
      </c>
      <c r="H67" s="235" t="s">
        <v>30</v>
      </c>
      <c r="I67" s="78" t="s">
        <v>31</v>
      </c>
      <c r="J67" s="78"/>
      <c r="K67" s="78" t="s">
        <v>31</v>
      </c>
      <c r="L67" s="78" t="s">
        <v>31</v>
      </c>
      <c r="M67" s="78" t="s">
        <v>31</v>
      </c>
      <c r="N67" s="78" t="s">
        <v>31</v>
      </c>
      <c r="O67" s="78"/>
      <c r="P67" s="78"/>
      <c r="Q67" s="78" t="s">
        <v>31</v>
      </c>
      <c r="R67" s="78" t="s">
        <v>31</v>
      </c>
      <c r="S67" s="78" t="s">
        <v>31</v>
      </c>
      <c r="T67" s="78" t="s">
        <v>31</v>
      </c>
      <c r="U67" s="78"/>
      <c r="V67" s="78"/>
      <c r="W67" s="78"/>
      <c r="X67" s="79"/>
      <c r="Y67" s="292" t="s">
        <v>205</v>
      </c>
      <c r="Z67" s="92" t="s">
        <v>206</v>
      </c>
      <c r="AA67" s="21">
        <v>55518713</v>
      </c>
      <c r="AB67" s="105" t="str">
        <f>HYPERLINK("mailto:info@taaramaeklubi.ee","info@taaramaeklubi.ee")</f>
        <v>info@taaramaeklubi.ee</v>
      </c>
      <c r="AC67" s="176"/>
      <c r="AD67" s="170"/>
      <c r="AE67" s="4"/>
      <c r="AF67" s="1"/>
      <c r="AG67" s="1"/>
      <c r="AH67" s="4"/>
      <c r="AI67" s="1"/>
      <c r="AJ67" s="1"/>
      <c r="AK67" s="1"/>
      <c r="AL67" s="1"/>
      <c r="AM67" s="1"/>
      <c r="AN67" s="1"/>
    </row>
    <row r="68" spans="1:40" ht="9.75" customHeight="1">
      <c r="A68" s="286"/>
      <c r="B68" s="271"/>
      <c r="C68" s="289"/>
      <c r="D68" s="311"/>
      <c r="E68" s="314"/>
      <c r="F68" s="271"/>
      <c r="G68" s="272"/>
      <c r="H68" s="236" t="s">
        <v>36</v>
      </c>
      <c r="I68" s="50" t="s">
        <v>31</v>
      </c>
      <c r="J68" s="50"/>
      <c r="K68" s="50" t="s">
        <v>31</v>
      </c>
      <c r="L68" s="50" t="s">
        <v>31</v>
      </c>
      <c r="M68" s="50" t="s">
        <v>31</v>
      </c>
      <c r="N68" s="50" t="s">
        <v>31</v>
      </c>
      <c r="O68" s="50"/>
      <c r="P68" s="50"/>
      <c r="Q68" s="50" t="s">
        <v>31</v>
      </c>
      <c r="R68" s="50" t="s">
        <v>31</v>
      </c>
      <c r="S68" s="50" t="s">
        <v>31</v>
      </c>
      <c r="T68" s="50" t="s">
        <v>31</v>
      </c>
      <c r="U68" s="50"/>
      <c r="V68" s="50"/>
      <c r="W68" s="50"/>
      <c r="X68" s="51"/>
      <c r="Y68" s="274"/>
      <c r="Z68" s="95"/>
      <c r="AA68" s="7"/>
      <c r="AB68" s="97"/>
      <c r="AC68" s="170"/>
      <c r="AD68" s="175"/>
      <c r="AE68" s="4"/>
      <c r="AF68" s="1"/>
      <c r="AG68" s="1"/>
      <c r="AH68" s="4"/>
      <c r="AI68" s="1"/>
      <c r="AJ68" s="1"/>
      <c r="AK68" s="1"/>
      <c r="AL68" s="1"/>
      <c r="AM68" s="1"/>
      <c r="AN68" s="1"/>
    </row>
    <row r="69" spans="1:40" ht="9.75" customHeight="1">
      <c r="A69" s="324">
        <v>33</v>
      </c>
      <c r="B69" s="284" t="s">
        <v>131</v>
      </c>
      <c r="C69" s="288" t="s">
        <v>132</v>
      </c>
      <c r="D69" s="307" t="s">
        <v>133</v>
      </c>
      <c r="E69" s="460" t="s">
        <v>134</v>
      </c>
      <c r="F69" s="270" t="s">
        <v>63</v>
      </c>
      <c r="G69" s="298" t="s">
        <v>135</v>
      </c>
      <c r="H69" s="39" t="s">
        <v>30</v>
      </c>
      <c r="I69" s="8" t="s">
        <v>31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10"/>
      <c r="Y69" s="292" t="s">
        <v>136</v>
      </c>
      <c r="Z69" s="98" t="s">
        <v>137</v>
      </c>
      <c r="AA69" s="12">
        <v>5163260</v>
      </c>
      <c r="AB69" s="99" t="str">
        <f>HYPERLINK("mailto:tartumaraton@tartumaraton.ee","tartumaraton@tartumaraton.ee")</f>
        <v>tartumaraton@tartumaraton.ee</v>
      </c>
      <c r="AC69" s="181" t="s">
        <v>138</v>
      </c>
      <c r="AD69" s="170" t="s">
        <v>139</v>
      </c>
      <c r="AE69" s="4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9.75" customHeight="1">
      <c r="A70" s="286"/>
      <c r="B70" s="271"/>
      <c r="C70" s="289"/>
      <c r="D70" s="276"/>
      <c r="E70" s="296"/>
      <c r="F70" s="271"/>
      <c r="G70" s="272"/>
      <c r="H70" s="147" t="s">
        <v>36</v>
      </c>
      <c r="I70" s="5"/>
      <c r="J70" s="5"/>
      <c r="K70" s="5"/>
      <c r="L70" s="5"/>
      <c r="M70" s="5"/>
      <c r="N70" s="5"/>
      <c r="O70" s="5"/>
      <c r="P70" s="11"/>
      <c r="Q70" s="11"/>
      <c r="R70" s="11"/>
      <c r="S70" s="11"/>
      <c r="T70" s="11"/>
      <c r="U70" s="11"/>
      <c r="V70" s="11"/>
      <c r="W70" s="11"/>
      <c r="X70" s="6"/>
      <c r="Y70" s="274"/>
      <c r="Z70" s="90"/>
      <c r="AA70" s="7"/>
      <c r="AB70" s="97"/>
      <c r="AC70" s="170"/>
      <c r="AD70" s="175" t="s">
        <v>140</v>
      </c>
      <c r="AE70" s="4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9.75" customHeight="1">
      <c r="A71" s="285">
        <v>34</v>
      </c>
      <c r="B71" s="275" t="s">
        <v>141</v>
      </c>
      <c r="C71" s="265"/>
      <c r="D71" s="307" t="s">
        <v>142</v>
      </c>
      <c r="E71" s="268">
        <v>3</v>
      </c>
      <c r="F71" s="269" t="s">
        <v>44</v>
      </c>
      <c r="G71" s="298" t="s">
        <v>143</v>
      </c>
      <c r="H71" s="293" t="s">
        <v>144</v>
      </c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5"/>
      <c r="Y71" s="292" t="s">
        <v>145</v>
      </c>
      <c r="Z71" s="98" t="s">
        <v>146</v>
      </c>
      <c r="AA71" s="12">
        <v>56958663</v>
      </c>
      <c r="AB71" s="103" t="str">
        <f>HYPERLINK("mailto:tarmo@aksimotell.ee","tarmo@aksimotell.ee")</f>
        <v>tarmo@aksimotell.ee</v>
      </c>
      <c r="AC71" s="185" t="s">
        <v>147</v>
      </c>
      <c r="AD71" s="175"/>
      <c r="AE71" s="4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9.75" customHeight="1">
      <c r="A72" s="286"/>
      <c r="B72" s="276"/>
      <c r="C72" s="276"/>
      <c r="D72" s="276"/>
      <c r="E72" s="276"/>
      <c r="F72" s="276"/>
      <c r="G72" s="272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96"/>
      <c r="Y72" s="274"/>
      <c r="Z72" s="95"/>
      <c r="AA72" s="7"/>
      <c r="AB72" s="97"/>
      <c r="AC72" s="175"/>
      <c r="AD72" s="175"/>
      <c r="AE72" s="4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9.75" customHeight="1">
      <c r="A73" s="324">
        <v>35</v>
      </c>
      <c r="B73" s="275" t="s">
        <v>148</v>
      </c>
      <c r="C73" s="265"/>
      <c r="D73" s="307" t="s">
        <v>149</v>
      </c>
      <c r="E73" s="268">
        <v>3</v>
      </c>
      <c r="F73" s="270" t="s">
        <v>63</v>
      </c>
      <c r="G73" s="298" t="s">
        <v>45</v>
      </c>
      <c r="H73" s="39" t="s">
        <v>30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 t="s">
        <v>31</v>
      </c>
      <c r="Y73" s="292" t="s">
        <v>136</v>
      </c>
      <c r="Z73" s="98" t="s">
        <v>137</v>
      </c>
      <c r="AA73" s="12">
        <v>5163260</v>
      </c>
      <c r="AB73" s="100" t="str">
        <f>HYPERLINK("mailto:tartumaraton@tartumaraton.ee","tartumaraton@tartumaraton.ee")</f>
        <v>tartumaraton@tartumaraton.ee</v>
      </c>
      <c r="AC73" s="176" t="s">
        <v>150</v>
      </c>
      <c r="AD73" s="170" t="s">
        <v>151</v>
      </c>
      <c r="AE73" s="4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9.75" customHeight="1" thickBot="1">
      <c r="A74" s="325"/>
      <c r="B74" s="266"/>
      <c r="C74" s="266"/>
      <c r="D74" s="266"/>
      <c r="E74" s="266"/>
      <c r="F74" s="404"/>
      <c r="G74" s="366"/>
      <c r="H74" s="212" t="s">
        <v>36</v>
      </c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S74" s="214"/>
      <c r="T74" s="214"/>
      <c r="U74" s="214"/>
      <c r="V74" s="214"/>
      <c r="W74" s="214"/>
      <c r="X74" s="216" t="s">
        <v>31</v>
      </c>
      <c r="Y74" s="321"/>
      <c r="Z74" s="95"/>
      <c r="AA74" s="7"/>
      <c r="AB74" s="91"/>
      <c r="AC74" s="175" t="s">
        <v>152</v>
      </c>
      <c r="AD74" s="175" t="s">
        <v>153</v>
      </c>
      <c r="AE74" s="4"/>
      <c r="AF74" s="1"/>
      <c r="AG74" s="1"/>
      <c r="AH74" s="1"/>
      <c r="AI74" s="1"/>
      <c r="AJ74" s="1"/>
      <c r="AK74" s="1"/>
      <c r="AL74" s="1"/>
      <c r="AM74" s="1"/>
      <c r="AN74" s="1"/>
    </row>
    <row r="75" spans="1:31" s="64" customFormat="1" ht="9.75" customHeight="1" thickBot="1">
      <c r="A75" s="277">
        <v>36</v>
      </c>
      <c r="B75" s="338" t="s">
        <v>367</v>
      </c>
      <c r="C75" s="280"/>
      <c r="D75" s="339" t="s">
        <v>368</v>
      </c>
      <c r="E75" s="281">
        <v>3</v>
      </c>
      <c r="F75" s="461" t="s">
        <v>63</v>
      </c>
      <c r="G75" s="282" t="s">
        <v>369</v>
      </c>
      <c r="H75" s="217" t="s">
        <v>30</v>
      </c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V75" s="218"/>
      <c r="W75" s="218"/>
      <c r="X75" s="218" t="s">
        <v>31</v>
      </c>
      <c r="Y75" s="283" t="s">
        <v>183</v>
      </c>
      <c r="Z75" s="60" t="s">
        <v>319</v>
      </c>
      <c r="AA75" s="61">
        <v>53422196</v>
      </c>
      <c r="AB75" s="62" t="s">
        <v>320</v>
      </c>
      <c r="AC75" s="238" t="s">
        <v>199</v>
      </c>
      <c r="AD75" s="195"/>
      <c r="AE75" s="63"/>
    </row>
    <row r="76" spans="1:31" s="64" customFormat="1" ht="9.75" customHeight="1">
      <c r="A76" s="248"/>
      <c r="B76" s="332"/>
      <c r="C76" s="258"/>
      <c r="D76" s="259"/>
      <c r="E76" s="254"/>
      <c r="F76" s="242"/>
      <c r="G76" s="244"/>
      <c r="H76" s="149" t="s">
        <v>36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6" t="s">
        <v>31</v>
      </c>
      <c r="Y76" s="246"/>
      <c r="Z76" s="67"/>
      <c r="AA76" s="68"/>
      <c r="AB76" s="69"/>
      <c r="AC76" s="172"/>
      <c r="AD76" s="172"/>
      <c r="AE76" s="63"/>
    </row>
    <row r="77" spans="1:40" ht="19.5" customHeight="1">
      <c r="A77" s="285">
        <v>37</v>
      </c>
      <c r="B77" s="333" t="s">
        <v>154</v>
      </c>
      <c r="C77" s="340"/>
      <c r="D77" s="164" t="s">
        <v>451</v>
      </c>
      <c r="E77" s="462" t="s">
        <v>155</v>
      </c>
      <c r="F77" s="382" t="s">
        <v>63</v>
      </c>
      <c r="G77" s="337" t="s">
        <v>85</v>
      </c>
      <c r="H77" s="150" t="s">
        <v>30</v>
      </c>
      <c r="I77" s="77" t="s">
        <v>31</v>
      </c>
      <c r="J77" s="77" t="s">
        <v>31</v>
      </c>
      <c r="K77" s="77" t="s">
        <v>31</v>
      </c>
      <c r="L77" s="77" t="s">
        <v>31</v>
      </c>
      <c r="M77" s="77" t="s">
        <v>31</v>
      </c>
      <c r="N77" s="77" t="s">
        <v>31</v>
      </c>
      <c r="O77" s="77"/>
      <c r="P77" s="77" t="s">
        <v>31</v>
      </c>
      <c r="Q77" s="77" t="s">
        <v>31</v>
      </c>
      <c r="R77" s="77" t="s">
        <v>31</v>
      </c>
      <c r="S77" s="77" t="s">
        <v>31</v>
      </c>
      <c r="T77" s="77" t="s">
        <v>31</v>
      </c>
      <c r="U77" s="77" t="s">
        <v>31</v>
      </c>
      <c r="V77" s="77" t="s">
        <v>31</v>
      </c>
      <c r="W77" s="77" t="s">
        <v>31</v>
      </c>
      <c r="X77" s="130"/>
      <c r="Y77" s="273" t="s">
        <v>156</v>
      </c>
      <c r="Z77" s="92" t="s">
        <v>157</v>
      </c>
      <c r="AA77" s="3">
        <v>5107516</v>
      </c>
      <c r="AB77" s="96" t="str">
        <f>HYPERLINK("mailto:juhatus@rattaklubi.ee","juhatus@rattaklubi.ee")</f>
        <v>juhatus@rattaklubi.ee</v>
      </c>
      <c r="AC77" s="176" t="s">
        <v>73</v>
      </c>
      <c r="AD77" s="175" t="s">
        <v>158</v>
      </c>
      <c r="AE77" s="4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4.25" customHeight="1">
      <c r="A78" s="286"/>
      <c r="B78" s="271"/>
      <c r="C78" s="289"/>
      <c r="D78" s="7" t="s">
        <v>159</v>
      </c>
      <c r="E78" s="296"/>
      <c r="F78" s="271"/>
      <c r="G78" s="272"/>
      <c r="H78" s="147" t="s">
        <v>36</v>
      </c>
      <c r="I78" s="5" t="s">
        <v>31</v>
      </c>
      <c r="J78" s="5"/>
      <c r="K78" s="5" t="s">
        <v>31</v>
      </c>
      <c r="L78" s="5" t="s">
        <v>31</v>
      </c>
      <c r="M78" s="5" t="s">
        <v>31</v>
      </c>
      <c r="N78" s="5" t="s">
        <v>31</v>
      </c>
      <c r="O78" s="5"/>
      <c r="P78" s="5"/>
      <c r="Q78" s="5"/>
      <c r="R78" s="5"/>
      <c r="S78" s="5"/>
      <c r="T78" s="5"/>
      <c r="U78" s="5"/>
      <c r="V78" s="5"/>
      <c r="W78" s="5"/>
      <c r="X78" s="6"/>
      <c r="Y78" s="274"/>
      <c r="Z78" s="95"/>
      <c r="AA78" s="7"/>
      <c r="AB78" s="97"/>
      <c r="AC78" s="176" t="s">
        <v>160</v>
      </c>
      <c r="AD78" s="175"/>
      <c r="AE78" s="4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9.75" customHeight="1">
      <c r="A79" s="285">
        <v>38</v>
      </c>
      <c r="B79" s="333" t="s">
        <v>154</v>
      </c>
      <c r="C79" s="288"/>
      <c r="D79" s="136" t="s">
        <v>370</v>
      </c>
      <c r="E79" s="268">
        <v>3</v>
      </c>
      <c r="F79" s="270" t="s">
        <v>28</v>
      </c>
      <c r="G79" s="260" t="s">
        <v>371</v>
      </c>
      <c r="H79" s="39" t="s">
        <v>30</v>
      </c>
      <c r="I79" s="132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10" t="s">
        <v>31</v>
      </c>
      <c r="Y79" s="273" t="s">
        <v>197</v>
      </c>
      <c r="Z79" s="98" t="s">
        <v>198</v>
      </c>
      <c r="AA79" s="12">
        <v>5014427</v>
      </c>
      <c r="AB79" s="99" t="str">
        <f>HYPERLINK("mailto:info@proklubi.ee","info@proklubi.ee")</f>
        <v>info@proklubi.ee</v>
      </c>
      <c r="AC79" s="176" t="s">
        <v>39</v>
      </c>
      <c r="AD79" s="175"/>
      <c r="AE79" s="4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9.75" customHeight="1">
      <c r="A80" s="286"/>
      <c r="B80" s="271"/>
      <c r="C80" s="289"/>
      <c r="D80" s="143" t="s">
        <v>453</v>
      </c>
      <c r="E80" s="276"/>
      <c r="F80" s="271"/>
      <c r="G80" s="272"/>
      <c r="H80" s="147" t="s">
        <v>36</v>
      </c>
      <c r="I80" s="14"/>
      <c r="J80" s="5"/>
      <c r="K80" s="5"/>
      <c r="L80" s="5"/>
      <c r="M80" s="5"/>
      <c r="N80" s="5"/>
      <c r="O80" s="5"/>
      <c r="P80" s="11"/>
      <c r="Q80" s="11"/>
      <c r="R80" s="11"/>
      <c r="S80" s="11"/>
      <c r="T80" s="11"/>
      <c r="U80" s="11"/>
      <c r="V80" s="11"/>
      <c r="W80" s="11"/>
      <c r="X80" s="6" t="s">
        <v>31</v>
      </c>
      <c r="Y80" s="274"/>
      <c r="Z80" s="95"/>
      <c r="AA80" s="7"/>
      <c r="AB80" s="97"/>
      <c r="AC80" s="176"/>
      <c r="AD80" s="170"/>
      <c r="AE80" s="4"/>
      <c r="AF80" s="1"/>
      <c r="AG80" s="1"/>
      <c r="AH80" s="1"/>
      <c r="AI80" s="1"/>
      <c r="AJ80" s="1"/>
      <c r="AK80" s="1"/>
      <c r="AL80" s="1"/>
      <c r="AM80" s="1"/>
      <c r="AN80" s="1"/>
    </row>
    <row r="81" spans="1:31" s="64" customFormat="1" ht="9.75" customHeight="1" thickBot="1">
      <c r="A81" s="247">
        <v>39</v>
      </c>
      <c r="B81" s="331" t="s">
        <v>372</v>
      </c>
      <c r="C81" s="257"/>
      <c r="D81" s="70" t="s">
        <v>373</v>
      </c>
      <c r="E81" s="253">
        <v>3</v>
      </c>
      <c r="F81" s="241" t="s">
        <v>63</v>
      </c>
      <c r="G81" s="243" t="s">
        <v>85</v>
      </c>
      <c r="H81" s="152" t="s">
        <v>30</v>
      </c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 t="s">
        <v>31</v>
      </c>
      <c r="Y81" s="245" t="s">
        <v>183</v>
      </c>
      <c r="Z81" s="60" t="s">
        <v>319</v>
      </c>
      <c r="AA81" s="61">
        <v>53422196</v>
      </c>
      <c r="AB81" s="62" t="s">
        <v>320</v>
      </c>
      <c r="AC81" s="238" t="s">
        <v>73</v>
      </c>
      <c r="AD81" s="195"/>
      <c r="AE81" s="63"/>
    </row>
    <row r="82" spans="1:31" s="64" customFormat="1" ht="9.75" customHeight="1">
      <c r="A82" s="248"/>
      <c r="B82" s="332"/>
      <c r="C82" s="258"/>
      <c r="D82" s="129" t="s">
        <v>374</v>
      </c>
      <c r="E82" s="254"/>
      <c r="F82" s="242"/>
      <c r="G82" s="244"/>
      <c r="H82" s="149" t="s">
        <v>36</v>
      </c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6" t="s">
        <v>31</v>
      </c>
      <c r="Y82" s="246"/>
      <c r="Z82" s="67"/>
      <c r="AA82" s="68"/>
      <c r="AB82" s="69"/>
      <c r="AC82" s="172"/>
      <c r="AD82" s="172"/>
      <c r="AE82" s="63"/>
    </row>
    <row r="83" spans="1:40" ht="9.75" customHeight="1">
      <c r="A83" s="285">
        <v>40</v>
      </c>
      <c r="B83" s="309" t="s">
        <v>161</v>
      </c>
      <c r="C83" s="288"/>
      <c r="D83" s="310" t="s">
        <v>375</v>
      </c>
      <c r="E83" s="268">
        <v>3</v>
      </c>
      <c r="F83" s="270" t="s">
        <v>63</v>
      </c>
      <c r="G83" s="298" t="s">
        <v>45</v>
      </c>
      <c r="H83" s="235" t="s">
        <v>30</v>
      </c>
      <c r="I83" s="78" t="s">
        <v>31</v>
      </c>
      <c r="J83" s="78"/>
      <c r="K83" s="78" t="s">
        <v>31</v>
      </c>
      <c r="L83" s="78" t="s">
        <v>31</v>
      </c>
      <c r="M83" s="78" t="s">
        <v>31</v>
      </c>
      <c r="N83" s="78" t="s">
        <v>31</v>
      </c>
      <c r="O83" s="78"/>
      <c r="P83" s="78"/>
      <c r="Q83" s="78" t="s">
        <v>31</v>
      </c>
      <c r="R83" s="78" t="s">
        <v>31</v>
      </c>
      <c r="S83" s="78" t="s">
        <v>31</v>
      </c>
      <c r="T83" s="78" t="s">
        <v>31</v>
      </c>
      <c r="U83" s="78"/>
      <c r="V83" s="78"/>
      <c r="W83" s="78"/>
      <c r="X83" s="79"/>
      <c r="Y83" s="292" t="s">
        <v>205</v>
      </c>
      <c r="Z83" s="92" t="s">
        <v>206</v>
      </c>
      <c r="AA83" s="21">
        <v>55518713</v>
      </c>
      <c r="AB83" s="105" t="str">
        <f>HYPERLINK("mailto:info@taaramaeklubi.ee","info@taaramaeklubi.ee")</f>
        <v>info@taaramaeklubi.ee</v>
      </c>
      <c r="AC83" s="176" t="s">
        <v>464</v>
      </c>
      <c r="AD83" s="170"/>
      <c r="AE83" s="4"/>
      <c r="AF83" s="1"/>
      <c r="AG83" s="1"/>
      <c r="AH83" s="4"/>
      <c r="AI83" s="1"/>
      <c r="AJ83" s="1"/>
      <c r="AK83" s="1"/>
      <c r="AL83" s="1"/>
      <c r="AM83" s="1"/>
      <c r="AN83" s="1"/>
    </row>
    <row r="84" spans="1:40" ht="9.75" customHeight="1">
      <c r="A84" s="286"/>
      <c r="B84" s="271"/>
      <c r="C84" s="289"/>
      <c r="D84" s="311"/>
      <c r="E84" s="314"/>
      <c r="F84" s="271"/>
      <c r="G84" s="272"/>
      <c r="H84" s="236" t="s">
        <v>36</v>
      </c>
      <c r="I84" s="50" t="s">
        <v>31</v>
      </c>
      <c r="J84" s="50"/>
      <c r="K84" s="50" t="s">
        <v>31</v>
      </c>
      <c r="L84" s="50" t="s">
        <v>31</v>
      </c>
      <c r="M84" s="50" t="s">
        <v>31</v>
      </c>
      <c r="N84" s="50" t="s">
        <v>31</v>
      </c>
      <c r="O84" s="50"/>
      <c r="P84" s="50"/>
      <c r="Q84" s="50" t="s">
        <v>31</v>
      </c>
      <c r="R84" s="50" t="s">
        <v>31</v>
      </c>
      <c r="S84" s="50" t="s">
        <v>31</v>
      </c>
      <c r="T84" s="50" t="s">
        <v>31</v>
      </c>
      <c r="U84" s="50"/>
      <c r="V84" s="50"/>
      <c r="W84" s="50"/>
      <c r="X84" s="51"/>
      <c r="Y84" s="274"/>
      <c r="Z84" s="95"/>
      <c r="AA84" s="7"/>
      <c r="AB84" s="97"/>
      <c r="AC84" s="170"/>
      <c r="AD84" s="175"/>
      <c r="AE84" s="4"/>
      <c r="AF84" s="1"/>
      <c r="AG84" s="1"/>
      <c r="AH84" s="4"/>
      <c r="AI84" s="1"/>
      <c r="AJ84" s="1"/>
      <c r="AK84" s="1"/>
      <c r="AL84" s="1"/>
      <c r="AM84" s="1"/>
      <c r="AN84" s="1"/>
    </row>
    <row r="85" spans="1:40" ht="9.75" customHeight="1">
      <c r="A85" s="285">
        <v>41</v>
      </c>
      <c r="B85" s="275" t="s">
        <v>161</v>
      </c>
      <c r="C85" s="265" t="s">
        <v>162</v>
      </c>
      <c r="D85" s="307" t="s">
        <v>163</v>
      </c>
      <c r="E85" s="268">
        <v>3</v>
      </c>
      <c r="F85" s="269" t="s">
        <v>63</v>
      </c>
      <c r="G85" s="298" t="s">
        <v>64</v>
      </c>
      <c r="H85" s="39" t="s">
        <v>30</v>
      </c>
      <c r="I85" s="8"/>
      <c r="J85" s="8"/>
      <c r="K85" s="8"/>
      <c r="L85" s="8"/>
      <c r="M85" s="8"/>
      <c r="N85" s="8" t="s">
        <v>31</v>
      </c>
      <c r="O85" s="8"/>
      <c r="P85" s="8"/>
      <c r="Q85" s="9"/>
      <c r="R85" s="9"/>
      <c r="S85" s="9"/>
      <c r="T85" s="9"/>
      <c r="U85" s="9"/>
      <c r="V85" s="9"/>
      <c r="W85" s="9"/>
      <c r="X85" s="10"/>
      <c r="Y85" s="292" t="s">
        <v>54</v>
      </c>
      <c r="Z85" s="399" t="s">
        <v>55</v>
      </c>
      <c r="AA85" s="307">
        <v>5031960</v>
      </c>
      <c r="AB85" s="400" t="str">
        <f>HYPERLINK("mailto:rattapood@solo.ee","rattapood@solo.ee")</f>
        <v>rattapood@solo.ee</v>
      </c>
      <c r="AC85" s="176" t="s">
        <v>164</v>
      </c>
      <c r="AD85" s="170" t="s">
        <v>60</v>
      </c>
      <c r="AE85" s="4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9.75" customHeight="1">
      <c r="A86" s="286"/>
      <c r="B86" s="276"/>
      <c r="C86" s="276"/>
      <c r="D86" s="276"/>
      <c r="E86" s="276"/>
      <c r="F86" s="276"/>
      <c r="G86" s="272"/>
      <c r="H86" s="147" t="s">
        <v>36</v>
      </c>
      <c r="I86" s="5"/>
      <c r="J86" s="5"/>
      <c r="K86" s="5"/>
      <c r="L86" s="5"/>
      <c r="M86" s="5"/>
      <c r="N86" s="5" t="s">
        <v>31</v>
      </c>
      <c r="O86" s="5"/>
      <c r="P86" s="5"/>
      <c r="Q86" s="5"/>
      <c r="R86" s="5"/>
      <c r="S86" s="5"/>
      <c r="T86" s="5"/>
      <c r="U86" s="5"/>
      <c r="V86" s="5"/>
      <c r="W86" s="5"/>
      <c r="X86" s="6"/>
      <c r="Y86" s="274"/>
      <c r="Z86" s="286"/>
      <c r="AA86" s="276"/>
      <c r="AB86" s="401"/>
      <c r="AC86" s="170"/>
      <c r="AD86" s="170"/>
      <c r="AE86" s="4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9.75" customHeight="1">
      <c r="A87" s="285">
        <v>42</v>
      </c>
      <c r="B87" s="284" t="s">
        <v>165</v>
      </c>
      <c r="C87" s="288"/>
      <c r="D87" s="131" t="s">
        <v>356</v>
      </c>
      <c r="E87" s="268">
        <v>3</v>
      </c>
      <c r="F87" s="270" t="s">
        <v>28</v>
      </c>
      <c r="G87" s="298" t="s">
        <v>167</v>
      </c>
      <c r="H87" s="39" t="s">
        <v>30</v>
      </c>
      <c r="I87" s="13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10" t="s">
        <v>31</v>
      </c>
      <c r="Y87" s="273" t="s">
        <v>77</v>
      </c>
      <c r="Z87" s="98" t="s">
        <v>78</v>
      </c>
      <c r="AA87" s="12">
        <v>5114179</v>
      </c>
      <c r="AB87" s="99" t="str">
        <f>HYPERLINK("mailto:info@mtbest.ee","info@mtbest.ee")</f>
        <v>info@mtbest.ee</v>
      </c>
      <c r="AC87" s="176" t="s">
        <v>39</v>
      </c>
      <c r="AD87" s="175"/>
      <c r="AE87" s="4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9.75" customHeight="1">
      <c r="A88" s="286"/>
      <c r="B88" s="271"/>
      <c r="C88" s="289"/>
      <c r="D88" s="135" t="s">
        <v>166</v>
      </c>
      <c r="E88" s="276"/>
      <c r="F88" s="271"/>
      <c r="G88" s="272"/>
      <c r="H88" s="151" t="s">
        <v>36</v>
      </c>
      <c r="I88" s="48"/>
      <c r="J88" s="84"/>
      <c r="K88" s="84"/>
      <c r="L88" s="84"/>
      <c r="M88" s="84"/>
      <c r="N88" s="84"/>
      <c r="O88" s="84"/>
      <c r="P88" s="77"/>
      <c r="Q88" s="77"/>
      <c r="R88" s="77"/>
      <c r="S88" s="77"/>
      <c r="T88" s="77"/>
      <c r="U88" s="77"/>
      <c r="V88" s="77"/>
      <c r="W88" s="77"/>
      <c r="X88" s="57" t="s">
        <v>31</v>
      </c>
      <c r="Y88" s="274"/>
      <c r="Z88" s="95"/>
      <c r="AA88" s="7"/>
      <c r="AB88" s="97"/>
      <c r="AC88" s="176"/>
      <c r="AD88" s="170"/>
      <c r="AE88" s="4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9.75" customHeight="1">
      <c r="A89" s="285">
        <v>43</v>
      </c>
      <c r="B89" s="275" t="s">
        <v>165</v>
      </c>
      <c r="C89" s="265"/>
      <c r="D89" s="307" t="s">
        <v>168</v>
      </c>
      <c r="E89" s="268">
        <v>3</v>
      </c>
      <c r="F89" s="269" t="s">
        <v>44</v>
      </c>
      <c r="G89" s="298" t="s">
        <v>45</v>
      </c>
      <c r="H89" s="293" t="s">
        <v>46</v>
      </c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5"/>
      <c r="Y89" s="292" t="s">
        <v>47</v>
      </c>
      <c r="Z89" s="98" t="s">
        <v>48</v>
      </c>
      <c r="AA89" s="12">
        <v>5012539</v>
      </c>
      <c r="AB89" s="99" t="str">
        <f>HYPERLINK("mailto:fotokeskus@hot.ee","fotokeskus@hot.ee")</f>
        <v>fotokeskus@hot.ee</v>
      </c>
      <c r="AC89" s="174" t="s">
        <v>49</v>
      </c>
      <c r="AD89" s="175"/>
      <c r="AE89" s="4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9.75" customHeight="1">
      <c r="A90" s="286"/>
      <c r="B90" s="276"/>
      <c r="C90" s="276"/>
      <c r="D90" s="276"/>
      <c r="E90" s="276"/>
      <c r="F90" s="276"/>
      <c r="G90" s="272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96"/>
      <c r="Y90" s="274"/>
      <c r="Z90" s="95"/>
      <c r="AA90" s="7"/>
      <c r="AB90" s="97"/>
      <c r="AC90" s="175"/>
      <c r="AD90" s="175"/>
      <c r="AE90" s="4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9.75" customHeight="1">
      <c r="A91" s="285">
        <v>44</v>
      </c>
      <c r="B91" s="284" t="s">
        <v>165</v>
      </c>
      <c r="C91" s="288"/>
      <c r="D91" s="136" t="s">
        <v>376</v>
      </c>
      <c r="E91" s="268">
        <v>3</v>
      </c>
      <c r="F91" s="317" t="s">
        <v>63</v>
      </c>
      <c r="G91" s="260" t="s">
        <v>305</v>
      </c>
      <c r="H91" s="39" t="s">
        <v>30</v>
      </c>
      <c r="I91" s="132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10" t="s">
        <v>31</v>
      </c>
      <c r="Y91" s="273" t="s">
        <v>306</v>
      </c>
      <c r="Z91" s="92" t="s">
        <v>72</v>
      </c>
      <c r="AA91" s="3">
        <v>59045001</v>
      </c>
      <c r="AB91" s="124" t="str">
        <f>HYPERLINK("mailto:kristenkivistik@gmail.com","kristenkivistik@gmail.com")</f>
        <v>kristenkivistik@gmail.com</v>
      </c>
      <c r="AC91" s="176"/>
      <c r="AD91" s="175"/>
      <c r="AE91" s="4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9.75" customHeight="1">
      <c r="A92" s="286"/>
      <c r="B92" s="271"/>
      <c r="C92" s="289"/>
      <c r="D92" s="143" t="s">
        <v>377</v>
      </c>
      <c r="E92" s="276"/>
      <c r="F92" s="271"/>
      <c r="G92" s="272"/>
      <c r="H92" s="153" t="s">
        <v>36</v>
      </c>
      <c r="I92" s="55"/>
      <c r="J92" s="50"/>
      <c r="K92" s="50"/>
      <c r="L92" s="50"/>
      <c r="M92" s="50"/>
      <c r="N92" s="50"/>
      <c r="O92" s="50"/>
      <c r="P92" s="81"/>
      <c r="Q92" s="81"/>
      <c r="R92" s="81"/>
      <c r="S92" s="81"/>
      <c r="T92" s="81"/>
      <c r="U92" s="81"/>
      <c r="V92" s="81"/>
      <c r="W92" s="81"/>
      <c r="X92" s="51" t="s">
        <v>31</v>
      </c>
      <c r="Y92" s="274"/>
      <c r="Z92" s="95"/>
      <c r="AA92" s="7"/>
      <c r="AB92" s="104"/>
      <c r="AC92" s="176"/>
      <c r="AD92" s="170"/>
      <c r="AE92" s="4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9.75" customHeight="1">
      <c r="A93" s="324">
        <v>45</v>
      </c>
      <c r="B93" s="275" t="s">
        <v>169</v>
      </c>
      <c r="C93" s="288"/>
      <c r="D93" s="464" t="s">
        <v>170</v>
      </c>
      <c r="E93" s="268">
        <v>3</v>
      </c>
      <c r="F93" s="270" t="s">
        <v>63</v>
      </c>
      <c r="G93" s="298" t="s">
        <v>171</v>
      </c>
      <c r="H93" s="150" t="s">
        <v>30</v>
      </c>
      <c r="I93" s="77" t="s">
        <v>31</v>
      </c>
      <c r="J93" s="77" t="s">
        <v>31</v>
      </c>
      <c r="K93" s="77" t="s">
        <v>31</v>
      </c>
      <c r="L93" s="77" t="s">
        <v>31</v>
      </c>
      <c r="M93" s="77" t="s">
        <v>31</v>
      </c>
      <c r="N93" s="77" t="s">
        <v>31</v>
      </c>
      <c r="O93" s="77"/>
      <c r="P93" s="77" t="s">
        <v>31</v>
      </c>
      <c r="Q93" s="77" t="s">
        <v>31</v>
      </c>
      <c r="R93" s="77" t="s">
        <v>31</v>
      </c>
      <c r="S93" s="77" t="s">
        <v>31</v>
      </c>
      <c r="T93" s="77" t="s">
        <v>31</v>
      </c>
      <c r="U93" s="77" t="s">
        <v>31</v>
      </c>
      <c r="V93" s="77" t="s">
        <v>31</v>
      </c>
      <c r="W93" s="77" t="s">
        <v>31</v>
      </c>
      <c r="X93" s="130" t="s">
        <v>31</v>
      </c>
      <c r="Y93" s="320" t="s">
        <v>172</v>
      </c>
      <c r="Z93" s="98" t="s">
        <v>72</v>
      </c>
      <c r="AA93" s="12">
        <v>59045001</v>
      </c>
      <c r="AB93" s="99" t="str">
        <f>HYPERLINK("mailto:kristenkivistik@gmail.com","kristenkivistik@gmail.com")</f>
        <v>kristenkivistik@gmail.com</v>
      </c>
      <c r="AC93" s="176" t="s">
        <v>173</v>
      </c>
      <c r="AD93" s="170" t="s">
        <v>174</v>
      </c>
      <c r="AE93" s="4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0.5" customHeight="1">
      <c r="A94" s="286"/>
      <c r="B94" s="256"/>
      <c r="C94" s="341"/>
      <c r="D94" s="276"/>
      <c r="E94" s="256"/>
      <c r="F94" s="342"/>
      <c r="G94" s="261"/>
      <c r="H94" s="151" t="s">
        <v>36</v>
      </c>
      <c r="I94" s="5" t="s">
        <v>31</v>
      </c>
      <c r="J94" s="5"/>
      <c r="K94" s="5" t="s">
        <v>31</v>
      </c>
      <c r="L94" s="5" t="s">
        <v>31</v>
      </c>
      <c r="M94" s="5" t="s">
        <v>31</v>
      </c>
      <c r="N94" s="5" t="s">
        <v>31</v>
      </c>
      <c r="O94" s="5"/>
      <c r="P94" s="5"/>
      <c r="Q94" s="5"/>
      <c r="R94" s="5"/>
      <c r="S94" s="77"/>
      <c r="T94" s="77"/>
      <c r="U94" s="77"/>
      <c r="V94" s="77"/>
      <c r="W94" s="77"/>
      <c r="X94" s="6" t="s">
        <v>31</v>
      </c>
      <c r="Y94" s="263"/>
      <c r="Z94" s="95" t="s">
        <v>175</v>
      </c>
      <c r="AA94" s="7">
        <v>53409409</v>
      </c>
      <c r="AB94" s="104" t="str">
        <f>HYPERLINK("mailto:klubi@pyhaloomaaed.ee","klubi@pyhaloomaaed.ee")</f>
        <v>klubi@pyhaloomaaed.ee</v>
      </c>
      <c r="AC94" s="170"/>
      <c r="AD94" s="175"/>
      <c r="AE94" s="4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9.75" customHeight="1">
      <c r="A95" s="285">
        <v>46</v>
      </c>
      <c r="B95" s="275" t="s">
        <v>169</v>
      </c>
      <c r="C95" s="265"/>
      <c r="D95" s="307" t="s">
        <v>176</v>
      </c>
      <c r="E95" s="268">
        <v>3</v>
      </c>
      <c r="F95" s="269" t="s">
        <v>44</v>
      </c>
      <c r="G95" s="298" t="s">
        <v>45</v>
      </c>
      <c r="H95" s="293" t="s">
        <v>46</v>
      </c>
      <c r="I95" s="294"/>
      <c r="J95" s="294"/>
      <c r="K95" s="294"/>
      <c r="L95" s="294"/>
      <c r="M95" s="294"/>
      <c r="N95" s="294"/>
      <c r="O95" s="294"/>
      <c r="P95" s="294"/>
      <c r="Q95" s="294"/>
      <c r="R95" s="294"/>
      <c r="S95" s="294"/>
      <c r="T95" s="294"/>
      <c r="U95" s="294"/>
      <c r="V95" s="294"/>
      <c r="W95" s="294"/>
      <c r="X95" s="295"/>
      <c r="Y95" s="292" t="s">
        <v>47</v>
      </c>
      <c r="Z95" s="92" t="s">
        <v>48</v>
      </c>
      <c r="AA95" s="3">
        <v>5012539</v>
      </c>
      <c r="AB95" s="100" t="str">
        <f>HYPERLINK("mailto:fotokeskus@hot.ee","fotokeskus@hot.ee")</f>
        <v>fotokeskus@hot.ee</v>
      </c>
      <c r="AC95" s="174" t="s">
        <v>49</v>
      </c>
      <c r="AD95" s="175"/>
      <c r="AE95" s="4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9.75" customHeight="1">
      <c r="A96" s="286"/>
      <c r="B96" s="276"/>
      <c r="C96" s="276"/>
      <c r="D96" s="276"/>
      <c r="E96" s="276"/>
      <c r="F96" s="276"/>
      <c r="G96" s="272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71"/>
      <c r="U96" s="271"/>
      <c r="V96" s="271"/>
      <c r="W96" s="271"/>
      <c r="X96" s="296"/>
      <c r="Y96" s="274"/>
      <c r="Z96" s="92"/>
      <c r="AA96" s="3"/>
      <c r="AB96" s="102"/>
      <c r="AC96" s="175"/>
      <c r="AD96" s="175"/>
      <c r="AE96" s="4"/>
      <c r="AF96" s="1"/>
      <c r="AG96" s="1"/>
      <c r="AH96" s="1"/>
      <c r="AI96" s="1"/>
      <c r="AJ96" s="1"/>
      <c r="AK96" s="1"/>
      <c r="AL96" s="1"/>
      <c r="AM96" s="1"/>
      <c r="AN96" s="1"/>
    </row>
    <row r="97" spans="1:31" s="64" customFormat="1" ht="9.75" customHeight="1" thickBot="1">
      <c r="A97" s="247">
        <v>47</v>
      </c>
      <c r="B97" s="331" t="s">
        <v>378</v>
      </c>
      <c r="C97" s="257"/>
      <c r="D97" s="239" t="s">
        <v>379</v>
      </c>
      <c r="E97" s="253">
        <v>3</v>
      </c>
      <c r="F97" s="241" t="s">
        <v>63</v>
      </c>
      <c r="G97" s="243" t="s">
        <v>182</v>
      </c>
      <c r="H97" s="152" t="s">
        <v>30</v>
      </c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 t="s">
        <v>31</v>
      </c>
      <c r="Y97" s="245" t="s">
        <v>183</v>
      </c>
      <c r="Z97" s="60" t="s">
        <v>319</v>
      </c>
      <c r="AA97" s="61">
        <v>53422196</v>
      </c>
      <c r="AB97" s="62" t="s">
        <v>320</v>
      </c>
      <c r="AC97" s="238" t="s">
        <v>199</v>
      </c>
      <c r="AD97" s="195"/>
      <c r="AE97" s="63"/>
    </row>
    <row r="98" spans="1:31" s="64" customFormat="1" ht="9.75" customHeight="1">
      <c r="A98" s="248"/>
      <c r="B98" s="332"/>
      <c r="C98" s="258"/>
      <c r="D98" s="259"/>
      <c r="E98" s="254"/>
      <c r="F98" s="242"/>
      <c r="G98" s="244"/>
      <c r="H98" s="149" t="s">
        <v>36</v>
      </c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6" t="s">
        <v>31</v>
      </c>
      <c r="Y98" s="246"/>
      <c r="Z98" s="67"/>
      <c r="AA98" s="68"/>
      <c r="AB98" s="69"/>
      <c r="AC98" s="172"/>
      <c r="AD98" s="172"/>
      <c r="AE98" s="63"/>
    </row>
    <row r="99" spans="1:31" s="64" customFormat="1" ht="9.75" customHeight="1" thickBot="1">
      <c r="A99" s="247">
        <v>48</v>
      </c>
      <c r="B99" s="331" t="s">
        <v>380</v>
      </c>
      <c r="C99" s="257"/>
      <c r="D99" s="239" t="s">
        <v>381</v>
      </c>
      <c r="E99" s="253">
        <v>3</v>
      </c>
      <c r="F99" s="241" t="s">
        <v>63</v>
      </c>
      <c r="G99" s="243" t="s">
        <v>382</v>
      </c>
      <c r="H99" s="152" t="s">
        <v>30</v>
      </c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 t="s">
        <v>31</v>
      </c>
      <c r="Y99" s="245" t="s">
        <v>383</v>
      </c>
      <c r="Z99" s="98" t="s">
        <v>137</v>
      </c>
      <c r="AA99" s="12">
        <v>5163260</v>
      </c>
      <c r="AB99" s="99" t="str">
        <f>HYPERLINK("mailto:tartumaraton@tartumaraton.ee","tartumaraton@tartumaraton.ee")</f>
        <v>tartumaraton@tartumaraton.ee</v>
      </c>
      <c r="AC99" s="180"/>
      <c r="AD99" s="195"/>
      <c r="AE99" s="63"/>
    </row>
    <row r="100" spans="1:31" s="64" customFormat="1" ht="9.75" customHeight="1">
      <c r="A100" s="248"/>
      <c r="B100" s="332"/>
      <c r="C100" s="258"/>
      <c r="D100" s="259"/>
      <c r="E100" s="254"/>
      <c r="F100" s="242"/>
      <c r="G100" s="244"/>
      <c r="H100" s="149" t="s">
        <v>36</v>
      </c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6" t="s">
        <v>31</v>
      </c>
      <c r="Y100" s="246"/>
      <c r="Z100" s="90"/>
      <c r="AA100" s="7"/>
      <c r="AB100" s="97"/>
      <c r="AC100" s="172"/>
      <c r="AD100" s="172"/>
      <c r="AE100" s="63"/>
    </row>
    <row r="101" spans="1:40" ht="9.75" customHeight="1">
      <c r="A101" s="285">
        <v>49</v>
      </c>
      <c r="B101" s="284" t="s">
        <v>177</v>
      </c>
      <c r="C101" s="288"/>
      <c r="D101" s="136" t="s">
        <v>355</v>
      </c>
      <c r="E101" s="268">
        <v>3</v>
      </c>
      <c r="F101" s="270" t="s">
        <v>28</v>
      </c>
      <c r="G101" s="298" t="s">
        <v>59</v>
      </c>
      <c r="H101" s="39" t="s">
        <v>30</v>
      </c>
      <c r="I101" s="132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10" t="s">
        <v>31</v>
      </c>
      <c r="Y101" s="273" t="s">
        <v>77</v>
      </c>
      <c r="Z101" s="98" t="s">
        <v>78</v>
      </c>
      <c r="AA101" s="12">
        <v>5114179</v>
      </c>
      <c r="AB101" s="99" t="str">
        <f>HYPERLINK("mailto:info@mtbest.ee","info@mtbest.ee")</f>
        <v>info@mtbest.ee</v>
      </c>
      <c r="AC101" s="176" t="s">
        <v>39</v>
      </c>
      <c r="AD101" s="175"/>
      <c r="AE101" s="4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9.75" customHeight="1">
      <c r="A102" s="286"/>
      <c r="B102" s="271"/>
      <c r="C102" s="289"/>
      <c r="D102" s="128" t="s">
        <v>178</v>
      </c>
      <c r="E102" s="276"/>
      <c r="F102" s="271"/>
      <c r="G102" s="272"/>
      <c r="H102" s="147" t="s">
        <v>36</v>
      </c>
      <c r="I102" s="14"/>
      <c r="J102" s="5"/>
      <c r="K102" s="5"/>
      <c r="L102" s="5"/>
      <c r="M102" s="5"/>
      <c r="N102" s="5"/>
      <c r="O102" s="5"/>
      <c r="P102" s="11"/>
      <c r="Q102" s="11"/>
      <c r="R102" s="11"/>
      <c r="S102" s="11"/>
      <c r="T102" s="11"/>
      <c r="U102" s="11"/>
      <c r="V102" s="11"/>
      <c r="W102" s="11"/>
      <c r="X102" s="6" t="s">
        <v>31</v>
      </c>
      <c r="Y102" s="274"/>
      <c r="Z102" s="95"/>
      <c r="AA102" s="7"/>
      <c r="AB102" s="97"/>
      <c r="AC102" s="176"/>
      <c r="AD102" s="170"/>
      <c r="AE102" s="4"/>
      <c r="AF102" s="1"/>
      <c r="AG102" s="1"/>
      <c r="AH102" s="4"/>
      <c r="AI102" s="1"/>
      <c r="AJ102" s="1"/>
      <c r="AK102" s="1"/>
      <c r="AL102" s="1"/>
      <c r="AM102" s="1"/>
      <c r="AN102" s="1"/>
    </row>
    <row r="103" spans="1:31" s="64" customFormat="1" ht="9.75" customHeight="1" thickBot="1">
      <c r="A103" s="247">
        <v>50</v>
      </c>
      <c r="B103" s="330" t="s">
        <v>177</v>
      </c>
      <c r="C103" s="257"/>
      <c r="D103" s="70" t="s">
        <v>384</v>
      </c>
      <c r="E103" s="253">
        <v>3</v>
      </c>
      <c r="F103" s="241" t="s">
        <v>63</v>
      </c>
      <c r="G103" s="243" t="s">
        <v>385</v>
      </c>
      <c r="H103" s="152" t="s">
        <v>30</v>
      </c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 t="s">
        <v>31</v>
      </c>
      <c r="Y103" s="245" t="s">
        <v>183</v>
      </c>
      <c r="Z103" s="60" t="s">
        <v>319</v>
      </c>
      <c r="AA103" s="61">
        <v>53422196</v>
      </c>
      <c r="AB103" s="62" t="s">
        <v>320</v>
      </c>
      <c r="AC103" s="238" t="s">
        <v>207</v>
      </c>
      <c r="AD103" s="195"/>
      <c r="AE103" s="63"/>
    </row>
    <row r="104" spans="1:31" s="64" customFormat="1" ht="9.75" customHeight="1">
      <c r="A104" s="248"/>
      <c r="B104" s="279"/>
      <c r="C104" s="258"/>
      <c r="D104" s="129" t="s">
        <v>386</v>
      </c>
      <c r="E104" s="254"/>
      <c r="F104" s="242"/>
      <c r="G104" s="244"/>
      <c r="H104" s="149" t="s">
        <v>36</v>
      </c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6" t="s">
        <v>31</v>
      </c>
      <c r="Y104" s="246"/>
      <c r="Z104" s="67"/>
      <c r="AA104" s="68"/>
      <c r="AB104" s="69"/>
      <c r="AC104" s="172"/>
      <c r="AD104" s="172"/>
      <c r="AE104" s="63"/>
    </row>
    <row r="105" spans="1:40" ht="9.75" customHeight="1">
      <c r="A105" s="285">
        <v>51</v>
      </c>
      <c r="B105" s="308" t="s">
        <v>179</v>
      </c>
      <c r="C105" s="322"/>
      <c r="D105" s="323" t="s">
        <v>180</v>
      </c>
      <c r="E105" s="465" t="s">
        <v>181</v>
      </c>
      <c r="F105" s="463" t="s">
        <v>63</v>
      </c>
      <c r="G105" s="381" t="s">
        <v>182</v>
      </c>
      <c r="H105" s="154" t="s">
        <v>30</v>
      </c>
      <c r="I105" s="42" t="s">
        <v>31</v>
      </c>
      <c r="J105" s="42" t="s">
        <v>31</v>
      </c>
      <c r="K105" s="42" t="s">
        <v>31</v>
      </c>
      <c r="L105" s="42" t="s">
        <v>31</v>
      </c>
      <c r="M105" s="42" t="s">
        <v>31</v>
      </c>
      <c r="N105" s="42" t="s">
        <v>31</v>
      </c>
      <c r="O105" s="42"/>
      <c r="P105" s="42" t="s">
        <v>31</v>
      </c>
      <c r="Q105" s="42" t="s">
        <v>31</v>
      </c>
      <c r="R105" s="42" t="s">
        <v>31</v>
      </c>
      <c r="S105" s="42" t="s">
        <v>31</v>
      </c>
      <c r="T105" s="42" t="s">
        <v>31</v>
      </c>
      <c r="U105" s="42" t="s">
        <v>31</v>
      </c>
      <c r="V105" s="42" t="s">
        <v>31</v>
      </c>
      <c r="W105" s="42" t="s">
        <v>31</v>
      </c>
      <c r="X105" s="43"/>
      <c r="Y105" s="320" t="s">
        <v>183</v>
      </c>
      <c r="Z105" s="60" t="s">
        <v>319</v>
      </c>
      <c r="AA105" s="61">
        <v>53422196</v>
      </c>
      <c r="AB105" s="62" t="s">
        <v>320</v>
      </c>
      <c r="AC105" s="176" t="s">
        <v>184</v>
      </c>
      <c r="AD105" s="170" t="s">
        <v>185</v>
      </c>
      <c r="AE105" s="4"/>
      <c r="AF105" s="1"/>
      <c r="AG105" s="1"/>
      <c r="AH105" s="4"/>
      <c r="AI105" s="1"/>
      <c r="AJ105" s="1"/>
      <c r="AK105" s="1"/>
      <c r="AL105" s="1"/>
      <c r="AM105" s="1"/>
      <c r="AN105" s="1"/>
    </row>
    <row r="106" spans="1:40" ht="9.75" customHeight="1">
      <c r="A106" s="286"/>
      <c r="B106" s="328"/>
      <c r="C106" s="276"/>
      <c r="D106" s="276"/>
      <c r="E106" s="327"/>
      <c r="F106" s="328"/>
      <c r="G106" s="329"/>
      <c r="H106" s="155" t="s">
        <v>36</v>
      </c>
      <c r="I106" s="44" t="s">
        <v>31</v>
      </c>
      <c r="J106" s="44"/>
      <c r="K106" s="44" t="s">
        <v>31</v>
      </c>
      <c r="L106" s="44" t="s">
        <v>31</v>
      </c>
      <c r="M106" s="44" t="s">
        <v>31</v>
      </c>
      <c r="N106" s="44" t="s">
        <v>31</v>
      </c>
      <c r="O106" s="44"/>
      <c r="P106" s="44"/>
      <c r="Q106" s="44"/>
      <c r="R106" s="44"/>
      <c r="S106" s="45"/>
      <c r="T106" s="45"/>
      <c r="U106" s="45"/>
      <c r="V106" s="45"/>
      <c r="W106" s="45"/>
      <c r="X106" s="46"/>
      <c r="Y106" s="274"/>
      <c r="Z106" s="95"/>
      <c r="AA106" s="7"/>
      <c r="AB106" s="97"/>
      <c r="AC106" s="170" t="s">
        <v>152</v>
      </c>
      <c r="AD106" s="175" t="s">
        <v>186</v>
      </c>
      <c r="AE106" s="4"/>
      <c r="AF106" s="1"/>
      <c r="AG106" s="1"/>
      <c r="AH106" s="4"/>
      <c r="AI106" s="1"/>
      <c r="AJ106" s="1"/>
      <c r="AK106" s="1"/>
      <c r="AL106" s="1"/>
      <c r="AM106" s="1"/>
      <c r="AN106" s="1"/>
    </row>
    <row r="107" spans="1:40" ht="9.75" customHeight="1">
      <c r="A107" s="324">
        <v>52</v>
      </c>
      <c r="B107" s="309" t="s">
        <v>187</v>
      </c>
      <c r="C107" s="265"/>
      <c r="D107" s="326" t="s">
        <v>389</v>
      </c>
      <c r="E107" s="315" t="s">
        <v>181</v>
      </c>
      <c r="F107" s="317" t="s">
        <v>63</v>
      </c>
      <c r="G107" s="260" t="s">
        <v>188</v>
      </c>
      <c r="H107" s="154" t="s">
        <v>30</v>
      </c>
      <c r="I107" s="42" t="s">
        <v>31</v>
      </c>
      <c r="J107" s="42" t="s">
        <v>31</v>
      </c>
      <c r="K107" s="42" t="s">
        <v>31</v>
      </c>
      <c r="L107" s="42" t="s">
        <v>31</v>
      </c>
      <c r="M107" s="42" t="s">
        <v>31</v>
      </c>
      <c r="N107" s="42" t="s">
        <v>31</v>
      </c>
      <c r="O107" s="42"/>
      <c r="P107" s="42" t="s">
        <v>31</v>
      </c>
      <c r="Q107" s="42" t="s">
        <v>31</v>
      </c>
      <c r="R107" s="42" t="s">
        <v>31</v>
      </c>
      <c r="S107" s="42" t="s">
        <v>31</v>
      </c>
      <c r="T107" s="42" t="s">
        <v>31</v>
      </c>
      <c r="U107" s="42" t="s">
        <v>31</v>
      </c>
      <c r="V107" s="42" t="s">
        <v>31</v>
      </c>
      <c r="W107" s="42" t="s">
        <v>31</v>
      </c>
      <c r="X107" s="43"/>
      <c r="Y107" s="320" t="s">
        <v>183</v>
      </c>
      <c r="Z107" s="60" t="s">
        <v>319</v>
      </c>
      <c r="AA107" s="61">
        <v>53422196</v>
      </c>
      <c r="AB107" s="62" t="s">
        <v>320</v>
      </c>
      <c r="AC107" s="176" t="s">
        <v>184</v>
      </c>
      <c r="AD107" s="170" t="s">
        <v>189</v>
      </c>
      <c r="AE107" s="4"/>
      <c r="AF107" s="1"/>
      <c r="AG107" s="1"/>
      <c r="AH107" s="4"/>
      <c r="AI107" s="1"/>
      <c r="AJ107" s="1"/>
      <c r="AK107" s="1"/>
      <c r="AL107" s="1"/>
      <c r="AM107" s="1"/>
      <c r="AN107" s="1"/>
    </row>
    <row r="108" spans="1:40" ht="9.75" customHeight="1">
      <c r="A108" s="286"/>
      <c r="B108" s="328"/>
      <c r="C108" s="276"/>
      <c r="D108" s="276"/>
      <c r="E108" s="327"/>
      <c r="F108" s="328"/>
      <c r="G108" s="329"/>
      <c r="H108" s="155" t="s">
        <v>36</v>
      </c>
      <c r="I108" s="44" t="s">
        <v>31</v>
      </c>
      <c r="J108" s="44"/>
      <c r="K108" s="44" t="s">
        <v>31</v>
      </c>
      <c r="L108" s="44" t="s">
        <v>31</v>
      </c>
      <c r="M108" s="44" t="s">
        <v>31</v>
      </c>
      <c r="N108" s="44" t="s">
        <v>31</v>
      </c>
      <c r="O108" s="44"/>
      <c r="P108" s="44"/>
      <c r="Q108" s="44"/>
      <c r="R108" s="44"/>
      <c r="S108" s="45"/>
      <c r="T108" s="45"/>
      <c r="U108" s="45"/>
      <c r="V108" s="45"/>
      <c r="W108" s="45"/>
      <c r="X108" s="46"/>
      <c r="Y108" s="274"/>
      <c r="Z108" s="90"/>
      <c r="AA108" s="7"/>
      <c r="AB108" s="97"/>
      <c r="AC108" s="170" t="s">
        <v>152</v>
      </c>
      <c r="AD108" s="175" t="s">
        <v>190</v>
      </c>
      <c r="AE108" s="4"/>
      <c r="AF108" s="1"/>
      <c r="AG108" s="1"/>
      <c r="AH108" s="4"/>
      <c r="AI108" s="1"/>
      <c r="AJ108" s="1"/>
      <c r="AK108" s="1"/>
      <c r="AL108" s="1"/>
      <c r="AM108" s="1"/>
      <c r="AN108" s="1"/>
    </row>
    <row r="109" spans="1:40" ht="9.75" customHeight="1">
      <c r="A109" s="324">
        <v>53</v>
      </c>
      <c r="B109" s="309" t="s">
        <v>387</v>
      </c>
      <c r="C109" s="265"/>
      <c r="D109" s="326" t="s">
        <v>388</v>
      </c>
      <c r="E109" s="315" t="s">
        <v>181</v>
      </c>
      <c r="F109" s="317" t="s">
        <v>63</v>
      </c>
      <c r="G109" s="260" t="s">
        <v>188</v>
      </c>
      <c r="H109" s="154" t="s">
        <v>30</v>
      </c>
      <c r="I109" s="42" t="s">
        <v>31</v>
      </c>
      <c r="J109" s="42" t="s">
        <v>31</v>
      </c>
      <c r="K109" s="42" t="s">
        <v>31</v>
      </c>
      <c r="L109" s="42" t="s">
        <v>31</v>
      </c>
      <c r="M109" s="42" t="s">
        <v>31</v>
      </c>
      <c r="N109" s="42" t="s">
        <v>31</v>
      </c>
      <c r="O109" s="42"/>
      <c r="P109" s="42" t="s">
        <v>31</v>
      </c>
      <c r="Q109" s="42" t="s">
        <v>31</v>
      </c>
      <c r="R109" s="42" t="s">
        <v>31</v>
      </c>
      <c r="S109" s="42" t="s">
        <v>31</v>
      </c>
      <c r="T109" s="42" t="s">
        <v>31</v>
      </c>
      <c r="U109" s="42" t="s">
        <v>31</v>
      </c>
      <c r="V109" s="42" t="s">
        <v>31</v>
      </c>
      <c r="W109" s="42" t="s">
        <v>31</v>
      </c>
      <c r="X109" s="43"/>
      <c r="Y109" s="320" t="s">
        <v>183</v>
      </c>
      <c r="Z109" s="60" t="s">
        <v>319</v>
      </c>
      <c r="AA109" s="61">
        <v>53422196</v>
      </c>
      <c r="AB109" s="62" t="s">
        <v>320</v>
      </c>
      <c r="AC109" s="176" t="s">
        <v>184</v>
      </c>
      <c r="AD109" s="170" t="s">
        <v>189</v>
      </c>
      <c r="AE109" s="4"/>
      <c r="AF109" s="1"/>
      <c r="AG109" s="1"/>
      <c r="AH109" s="4"/>
      <c r="AI109" s="1"/>
      <c r="AJ109" s="1"/>
      <c r="AK109" s="1"/>
      <c r="AL109" s="1"/>
      <c r="AM109" s="1"/>
      <c r="AN109" s="1"/>
    </row>
    <row r="110" spans="1:40" ht="9.75" customHeight="1">
      <c r="A110" s="286"/>
      <c r="B110" s="328"/>
      <c r="C110" s="276"/>
      <c r="D110" s="276"/>
      <c r="E110" s="327"/>
      <c r="F110" s="328"/>
      <c r="G110" s="329"/>
      <c r="H110" s="155" t="s">
        <v>36</v>
      </c>
      <c r="I110" s="44" t="s">
        <v>31</v>
      </c>
      <c r="J110" s="44"/>
      <c r="K110" s="44" t="s">
        <v>31</v>
      </c>
      <c r="L110" s="44" t="s">
        <v>31</v>
      </c>
      <c r="M110" s="44" t="s">
        <v>31</v>
      </c>
      <c r="N110" s="44" t="s">
        <v>31</v>
      </c>
      <c r="O110" s="44"/>
      <c r="P110" s="44"/>
      <c r="Q110" s="44"/>
      <c r="R110" s="44"/>
      <c r="S110" s="45"/>
      <c r="T110" s="45"/>
      <c r="U110" s="45"/>
      <c r="V110" s="45"/>
      <c r="W110" s="45"/>
      <c r="X110" s="46"/>
      <c r="Y110" s="274"/>
      <c r="Z110" s="90"/>
      <c r="AA110" s="7"/>
      <c r="AB110" s="97"/>
      <c r="AC110" s="170" t="s">
        <v>152</v>
      </c>
      <c r="AD110" s="175" t="s">
        <v>190</v>
      </c>
      <c r="AE110" s="4"/>
      <c r="AF110" s="1"/>
      <c r="AG110" s="1"/>
      <c r="AH110" s="4"/>
      <c r="AI110" s="1"/>
      <c r="AJ110" s="1"/>
      <c r="AK110" s="1"/>
      <c r="AL110" s="1"/>
      <c r="AM110" s="1"/>
      <c r="AN110" s="1"/>
    </row>
    <row r="111" spans="1:40" ht="9.75" customHeight="1">
      <c r="A111" s="324">
        <v>54</v>
      </c>
      <c r="B111" s="309" t="s">
        <v>390</v>
      </c>
      <c r="C111" s="265"/>
      <c r="D111" s="326" t="s">
        <v>391</v>
      </c>
      <c r="E111" s="315" t="s">
        <v>181</v>
      </c>
      <c r="F111" s="317" t="s">
        <v>63</v>
      </c>
      <c r="G111" s="260" t="s">
        <v>188</v>
      </c>
      <c r="H111" s="154" t="s">
        <v>30</v>
      </c>
      <c r="I111" s="42" t="s">
        <v>31</v>
      </c>
      <c r="J111" s="42" t="s">
        <v>31</v>
      </c>
      <c r="K111" s="42" t="s">
        <v>31</v>
      </c>
      <c r="L111" s="42" t="s">
        <v>31</v>
      </c>
      <c r="M111" s="42" t="s">
        <v>31</v>
      </c>
      <c r="N111" s="42" t="s">
        <v>31</v>
      </c>
      <c r="O111" s="42"/>
      <c r="P111" s="42" t="s">
        <v>31</v>
      </c>
      <c r="Q111" s="42" t="s">
        <v>31</v>
      </c>
      <c r="R111" s="42" t="s">
        <v>31</v>
      </c>
      <c r="S111" s="42" t="s">
        <v>31</v>
      </c>
      <c r="T111" s="42" t="s">
        <v>31</v>
      </c>
      <c r="U111" s="42" t="s">
        <v>31</v>
      </c>
      <c r="V111" s="42" t="s">
        <v>31</v>
      </c>
      <c r="W111" s="42" t="s">
        <v>31</v>
      </c>
      <c r="X111" s="43"/>
      <c r="Y111" s="320" t="s">
        <v>183</v>
      </c>
      <c r="Z111" s="60" t="s">
        <v>319</v>
      </c>
      <c r="AA111" s="61">
        <v>53422196</v>
      </c>
      <c r="AB111" s="62" t="s">
        <v>320</v>
      </c>
      <c r="AC111" s="176" t="s">
        <v>184</v>
      </c>
      <c r="AD111" s="170" t="s">
        <v>189</v>
      </c>
      <c r="AE111" s="4"/>
      <c r="AF111" s="1"/>
      <c r="AG111" s="1"/>
      <c r="AH111" s="4"/>
      <c r="AI111" s="1"/>
      <c r="AJ111" s="1"/>
      <c r="AK111" s="1"/>
      <c r="AL111" s="1"/>
      <c r="AM111" s="1"/>
      <c r="AN111" s="1"/>
    </row>
    <row r="112" spans="1:40" ht="9.75" customHeight="1" thickBot="1">
      <c r="A112" s="325"/>
      <c r="B112" s="318"/>
      <c r="C112" s="266"/>
      <c r="D112" s="266"/>
      <c r="E112" s="316"/>
      <c r="F112" s="318"/>
      <c r="G112" s="319"/>
      <c r="H112" s="219" t="s">
        <v>36</v>
      </c>
      <c r="I112" s="220" t="s">
        <v>31</v>
      </c>
      <c r="J112" s="220"/>
      <c r="K112" s="220" t="s">
        <v>31</v>
      </c>
      <c r="L112" s="220" t="s">
        <v>31</v>
      </c>
      <c r="M112" s="220" t="s">
        <v>31</v>
      </c>
      <c r="N112" s="220" t="s">
        <v>31</v>
      </c>
      <c r="O112" s="220"/>
      <c r="P112" s="220"/>
      <c r="Q112" s="220"/>
      <c r="R112" s="220"/>
      <c r="S112" s="221"/>
      <c r="T112" s="221"/>
      <c r="U112" s="221"/>
      <c r="V112" s="221"/>
      <c r="W112" s="221"/>
      <c r="X112" s="222"/>
      <c r="Y112" s="321"/>
      <c r="Z112" s="90"/>
      <c r="AA112" s="7"/>
      <c r="AB112" s="97"/>
      <c r="AC112" s="170" t="s">
        <v>152</v>
      </c>
      <c r="AD112" s="175" t="s">
        <v>190</v>
      </c>
      <c r="AE112" s="4"/>
      <c r="AF112" s="1"/>
      <c r="AG112" s="1"/>
      <c r="AH112" s="4"/>
      <c r="AI112" s="1"/>
      <c r="AJ112" s="1"/>
      <c r="AK112" s="1"/>
      <c r="AL112" s="1"/>
      <c r="AM112" s="1"/>
      <c r="AN112" s="1"/>
    </row>
    <row r="113" spans="1:40" ht="9.75" customHeight="1">
      <c r="A113" s="346">
        <v>55</v>
      </c>
      <c r="B113" s="390" t="s">
        <v>193</v>
      </c>
      <c r="C113" s="354" t="s">
        <v>191</v>
      </c>
      <c r="D113" s="347" t="s">
        <v>192</v>
      </c>
      <c r="E113" s="306">
        <v>3</v>
      </c>
      <c r="F113" s="430" t="s">
        <v>63</v>
      </c>
      <c r="G113" s="379" t="s">
        <v>456</v>
      </c>
      <c r="H113" s="203" t="s">
        <v>30</v>
      </c>
      <c r="I113" s="210"/>
      <c r="J113" s="210"/>
      <c r="K113" s="210"/>
      <c r="L113" s="210"/>
      <c r="M113" s="210"/>
      <c r="N113" s="210"/>
      <c r="O113" s="210"/>
      <c r="P113" s="204"/>
      <c r="Q113" s="204" t="s">
        <v>31</v>
      </c>
      <c r="R113" s="204" t="s">
        <v>31</v>
      </c>
      <c r="S113" s="204" t="s">
        <v>31</v>
      </c>
      <c r="T113" s="204" t="s">
        <v>31</v>
      </c>
      <c r="U113" s="204" t="s">
        <v>31</v>
      </c>
      <c r="V113" s="204" t="s">
        <v>31</v>
      </c>
      <c r="W113" s="204" t="s">
        <v>31</v>
      </c>
      <c r="X113" s="205" t="s">
        <v>31</v>
      </c>
      <c r="Y113" s="402" t="s">
        <v>172</v>
      </c>
      <c r="Z113" s="92" t="s">
        <v>175</v>
      </c>
      <c r="AA113" s="3">
        <v>53409409</v>
      </c>
      <c r="AB113" s="96" t="str">
        <f>HYPERLINK("mailto:klubi@pyhaloomaaed.ee","klubi@pyhaloomaaed.ee")</f>
        <v>klubi@pyhaloomaaed.ee</v>
      </c>
      <c r="AC113" s="176" t="s">
        <v>173</v>
      </c>
      <c r="AD113" s="170"/>
      <c r="AE113" s="4"/>
      <c r="AF113" s="1"/>
      <c r="AG113" s="1"/>
      <c r="AH113" s="4"/>
      <c r="AI113" s="1"/>
      <c r="AJ113" s="1"/>
      <c r="AK113" s="1"/>
      <c r="AL113" s="1"/>
      <c r="AM113" s="1"/>
      <c r="AN113" s="1"/>
    </row>
    <row r="114" spans="1:40" ht="9.75" customHeight="1">
      <c r="A114" s="286"/>
      <c r="B114" s="276"/>
      <c r="C114" s="276"/>
      <c r="D114" s="276"/>
      <c r="E114" s="276"/>
      <c r="F114" s="271"/>
      <c r="G114" s="272"/>
      <c r="H114" s="147" t="s">
        <v>36</v>
      </c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6"/>
      <c r="Y114" s="274"/>
      <c r="Z114" s="92"/>
      <c r="AA114" s="3"/>
      <c r="AB114" s="102"/>
      <c r="AC114" s="170"/>
      <c r="AD114" s="170"/>
      <c r="AE114" s="4"/>
      <c r="AF114" s="1"/>
      <c r="AG114" s="1"/>
      <c r="AH114" s="4"/>
      <c r="AI114" s="1"/>
      <c r="AJ114" s="1"/>
      <c r="AK114" s="1"/>
      <c r="AL114" s="1"/>
      <c r="AM114" s="1"/>
      <c r="AN114" s="1"/>
    </row>
    <row r="115" spans="1:40" ht="9.75" customHeight="1">
      <c r="A115" s="285">
        <v>56</v>
      </c>
      <c r="B115" s="275" t="s">
        <v>193</v>
      </c>
      <c r="C115" s="265"/>
      <c r="D115" s="307" t="s">
        <v>194</v>
      </c>
      <c r="E115" s="268">
        <v>3</v>
      </c>
      <c r="F115" s="269" t="s">
        <v>44</v>
      </c>
      <c r="G115" s="298" t="s">
        <v>45</v>
      </c>
      <c r="H115" s="293" t="s">
        <v>46</v>
      </c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5"/>
      <c r="Y115" s="292" t="s">
        <v>47</v>
      </c>
      <c r="Z115" s="98" t="s">
        <v>48</v>
      </c>
      <c r="AA115" s="12">
        <v>5012539</v>
      </c>
      <c r="AB115" s="99" t="str">
        <f>HYPERLINK("mailto:fotokeskus@hot.ee","fotokeskus@hot.ee")</f>
        <v>fotokeskus@hot.ee</v>
      </c>
      <c r="AC115" s="174" t="s">
        <v>49</v>
      </c>
      <c r="AD115" s="175"/>
      <c r="AE115" s="4"/>
      <c r="AF115" s="1"/>
      <c r="AG115" s="1"/>
      <c r="AH115" s="20"/>
      <c r="AI115" s="1"/>
      <c r="AJ115" s="1"/>
      <c r="AK115" s="1"/>
      <c r="AL115" s="1"/>
      <c r="AM115" s="1"/>
      <c r="AN115" s="1"/>
    </row>
    <row r="116" spans="1:40" ht="9.75" customHeight="1">
      <c r="A116" s="286"/>
      <c r="B116" s="276"/>
      <c r="C116" s="276"/>
      <c r="D116" s="276"/>
      <c r="E116" s="276"/>
      <c r="F116" s="276"/>
      <c r="G116" s="272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96"/>
      <c r="Y116" s="274"/>
      <c r="Z116" s="95"/>
      <c r="AA116" s="7"/>
      <c r="AB116" s="97"/>
      <c r="AC116" s="175"/>
      <c r="AD116" s="175"/>
      <c r="AE116" s="4"/>
      <c r="AF116" s="1"/>
      <c r="AG116" s="1"/>
      <c r="AH116" s="4"/>
      <c r="AI116" s="1"/>
      <c r="AJ116" s="1"/>
      <c r="AK116" s="1"/>
      <c r="AL116" s="1"/>
      <c r="AM116" s="1"/>
      <c r="AN116" s="1"/>
    </row>
    <row r="117" spans="1:40" ht="11.25" customHeight="1">
      <c r="A117" s="285">
        <v>57</v>
      </c>
      <c r="B117" s="284" t="s">
        <v>193</v>
      </c>
      <c r="C117" s="288"/>
      <c r="D117" s="13" t="s">
        <v>195</v>
      </c>
      <c r="E117" s="268" t="s">
        <v>181</v>
      </c>
      <c r="F117" s="270" t="s">
        <v>28</v>
      </c>
      <c r="G117" s="260" t="s">
        <v>457</v>
      </c>
      <c r="H117" s="39" t="s">
        <v>30</v>
      </c>
      <c r="I117" s="8" t="s">
        <v>31</v>
      </c>
      <c r="J117" s="8" t="s">
        <v>31</v>
      </c>
      <c r="K117" s="8" t="s">
        <v>31</v>
      </c>
      <c r="L117" s="8"/>
      <c r="M117" s="8"/>
      <c r="N117" s="8"/>
      <c r="O117" s="8"/>
      <c r="P117" s="8"/>
      <c r="Q117" s="8" t="s">
        <v>31</v>
      </c>
      <c r="R117" s="8" t="s">
        <v>31</v>
      </c>
      <c r="S117" s="8" t="s">
        <v>31</v>
      </c>
      <c r="T117" s="8"/>
      <c r="U117" s="8"/>
      <c r="V117" s="8"/>
      <c r="W117" s="8"/>
      <c r="X117" s="10" t="s">
        <v>31</v>
      </c>
      <c r="Y117" s="292" t="s">
        <v>197</v>
      </c>
      <c r="Z117" s="98" t="s">
        <v>198</v>
      </c>
      <c r="AA117" s="12">
        <v>5014427</v>
      </c>
      <c r="AB117" s="99" t="str">
        <f>HYPERLINK("mailto:info@proklubi.ee","info@proklubi.ee")</f>
        <v>info@proklubi.ee</v>
      </c>
      <c r="AC117" s="174" t="s">
        <v>60</v>
      </c>
      <c r="AD117" s="170" t="s">
        <v>199</v>
      </c>
      <c r="AE117" s="4"/>
      <c r="AF117" s="1"/>
      <c r="AG117" s="1"/>
      <c r="AH117" s="4"/>
      <c r="AI117" s="1"/>
      <c r="AJ117" s="1"/>
      <c r="AK117" s="1"/>
      <c r="AL117" s="1"/>
      <c r="AM117" s="1"/>
      <c r="AN117" s="1"/>
    </row>
    <row r="118" spans="1:40" ht="9.75" customHeight="1">
      <c r="A118" s="394"/>
      <c r="B118" s="271"/>
      <c r="C118" s="289"/>
      <c r="D118" s="135" t="s">
        <v>400</v>
      </c>
      <c r="E118" s="276"/>
      <c r="F118" s="271"/>
      <c r="G118" s="272"/>
      <c r="H118" s="147" t="s">
        <v>36</v>
      </c>
      <c r="I118" s="5" t="s">
        <v>31</v>
      </c>
      <c r="J118" s="5"/>
      <c r="K118" s="5" t="s">
        <v>31</v>
      </c>
      <c r="L118" s="5"/>
      <c r="M118" s="5"/>
      <c r="N118" s="5"/>
      <c r="O118" s="5"/>
      <c r="P118" s="5"/>
      <c r="Q118" s="5"/>
      <c r="R118" s="5"/>
      <c r="S118" s="11"/>
      <c r="T118" s="11"/>
      <c r="U118" s="11"/>
      <c r="V118" s="11"/>
      <c r="W118" s="11"/>
      <c r="X118" s="6" t="s">
        <v>31</v>
      </c>
      <c r="Y118" s="274"/>
      <c r="Z118" s="95"/>
      <c r="AA118" s="7"/>
      <c r="AB118" s="97"/>
      <c r="AC118" s="174" t="s">
        <v>67</v>
      </c>
      <c r="AD118" s="170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9.75" customHeight="1">
      <c r="A119" s="395">
        <v>58</v>
      </c>
      <c r="B119" s="275" t="s">
        <v>200</v>
      </c>
      <c r="C119" s="265"/>
      <c r="D119" s="388" t="s">
        <v>201</v>
      </c>
      <c r="E119" s="269" t="s">
        <v>181</v>
      </c>
      <c r="F119" s="269" t="s">
        <v>44</v>
      </c>
      <c r="G119" s="380" t="s">
        <v>45</v>
      </c>
      <c r="H119" s="293" t="s">
        <v>46</v>
      </c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5"/>
      <c r="Y119" s="450" t="s">
        <v>47</v>
      </c>
      <c r="Z119" s="98" t="s">
        <v>48</v>
      </c>
      <c r="AA119" s="12">
        <v>5012539</v>
      </c>
      <c r="AB119" s="99" t="str">
        <f>HYPERLINK("mailto:fotokeskus@hot.ee","fotokeskus@hot.ee")</f>
        <v>fotokeskus@hot.ee</v>
      </c>
      <c r="AC119" s="176" t="s">
        <v>49</v>
      </c>
      <c r="AD119" s="175"/>
      <c r="AE119" s="4"/>
      <c r="AF119" s="1"/>
      <c r="AG119" s="1"/>
      <c r="AH119" s="4"/>
      <c r="AI119" s="1"/>
      <c r="AJ119" s="1"/>
      <c r="AK119" s="1"/>
      <c r="AL119" s="1"/>
      <c r="AM119" s="1"/>
      <c r="AN119" s="1"/>
    </row>
    <row r="120" spans="1:40" ht="9.75" customHeight="1">
      <c r="A120" s="396"/>
      <c r="B120" s="276"/>
      <c r="C120" s="276"/>
      <c r="D120" s="276"/>
      <c r="E120" s="276"/>
      <c r="F120" s="276"/>
      <c r="G120" s="272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96"/>
      <c r="Y120" s="274"/>
      <c r="Z120" s="95"/>
      <c r="AA120" s="7"/>
      <c r="AB120" s="97"/>
      <c r="AC120" s="170"/>
      <c r="AD120" s="175"/>
      <c r="AE120" s="4"/>
      <c r="AF120" s="1"/>
      <c r="AG120" s="1"/>
      <c r="AH120" s="4"/>
      <c r="AI120" s="1"/>
      <c r="AJ120" s="1"/>
      <c r="AK120" s="1"/>
      <c r="AL120" s="1"/>
      <c r="AM120" s="1"/>
      <c r="AN120" s="1"/>
    </row>
    <row r="121" spans="1:31" s="64" customFormat="1" ht="9.75" customHeight="1" thickBot="1">
      <c r="A121" s="247">
        <v>59</v>
      </c>
      <c r="B121" s="275" t="s">
        <v>200</v>
      </c>
      <c r="C121" s="257"/>
      <c r="D121" s="70" t="s">
        <v>392</v>
      </c>
      <c r="E121" s="253">
        <v>3</v>
      </c>
      <c r="F121" s="241" t="s">
        <v>28</v>
      </c>
      <c r="G121" s="243" t="s">
        <v>458</v>
      </c>
      <c r="H121" s="152" t="s">
        <v>30</v>
      </c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 t="s">
        <v>31</v>
      </c>
      <c r="Y121" s="245" t="s">
        <v>183</v>
      </c>
      <c r="Z121" s="60" t="s">
        <v>319</v>
      </c>
      <c r="AA121" s="61">
        <v>53422196</v>
      </c>
      <c r="AB121" s="62" t="s">
        <v>320</v>
      </c>
      <c r="AC121" s="238" t="s">
        <v>463</v>
      </c>
      <c r="AD121" s="195"/>
      <c r="AE121" s="63"/>
    </row>
    <row r="122" spans="1:31" s="64" customFormat="1" ht="9.75" customHeight="1">
      <c r="A122" s="248"/>
      <c r="B122" s="276"/>
      <c r="C122" s="258"/>
      <c r="D122" s="71" t="s">
        <v>393</v>
      </c>
      <c r="E122" s="254"/>
      <c r="F122" s="242"/>
      <c r="G122" s="244"/>
      <c r="H122" s="149" t="s">
        <v>36</v>
      </c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6" t="s">
        <v>31</v>
      </c>
      <c r="Y122" s="246"/>
      <c r="Z122" s="67"/>
      <c r="AA122" s="68"/>
      <c r="AB122" s="69"/>
      <c r="AC122" s="172"/>
      <c r="AD122" s="172"/>
      <c r="AE122" s="63"/>
    </row>
    <row r="123" spans="1:40" ht="9.75" customHeight="1">
      <c r="A123" s="285">
        <v>60</v>
      </c>
      <c r="B123" s="284" t="s">
        <v>202</v>
      </c>
      <c r="C123" s="288" t="s">
        <v>203</v>
      </c>
      <c r="D123" s="13" t="s">
        <v>204</v>
      </c>
      <c r="E123" s="307" t="s">
        <v>155</v>
      </c>
      <c r="F123" s="270" t="s">
        <v>63</v>
      </c>
      <c r="G123" s="260" t="s">
        <v>45</v>
      </c>
      <c r="H123" s="39" t="s">
        <v>30</v>
      </c>
      <c r="I123" s="8"/>
      <c r="J123" s="8"/>
      <c r="K123" s="77"/>
      <c r="L123" s="77" t="s">
        <v>31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10"/>
      <c r="Y123" s="292" t="s">
        <v>205</v>
      </c>
      <c r="Z123" s="92" t="s">
        <v>206</v>
      </c>
      <c r="AA123" s="21">
        <v>55518713</v>
      </c>
      <c r="AB123" s="105" t="str">
        <f>HYPERLINK("mailto:info@taaramaeklubi.ee","info@taaramaeklubi.ee")</f>
        <v>info@taaramaeklubi.ee</v>
      </c>
      <c r="AC123" s="176" t="s">
        <v>207</v>
      </c>
      <c r="AD123" s="170" t="s">
        <v>208</v>
      </c>
      <c r="AE123" s="4"/>
      <c r="AF123" s="1"/>
      <c r="AG123" s="1"/>
      <c r="AH123" s="4"/>
      <c r="AI123" s="1"/>
      <c r="AJ123" s="1"/>
      <c r="AK123" s="1"/>
      <c r="AL123" s="1"/>
      <c r="AM123" s="1"/>
      <c r="AN123" s="1"/>
    </row>
    <row r="124" spans="1:40" ht="9.75" customHeight="1">
      <c r="A124" s="286"/>
      <c r="B124" s="271"/>
      <c r="C124" s="289"/>
      <c r="D124" s="128" t="s">
        <v>209</v>
      </c>
      <c r="E124" s="276"/>
      <c r="F124" s="271"/>
      <c r="G124" s="272"/>
      <c r="H124" s="147" t="s">
        <v>36</v>
      </c>
      <c r="I124" s="5"/>
      <c r="J124" s="5"/>
      <c r="K124" s="5" t="s">
        <v>31</v>
      </c>
      <c r="L124" s="5" t="s">
        <v>31</v>
      </c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6"/>
      <c r="Y124" s="274"/>
      <c r="Z124" s="95"/>
      <c r="AA124" s="7"/>
      <c r="AB124" s="97"/>
      <c r="AC124" s="170"/>
      <c r="AD124" s="175"/>
      <c r="AE124" s="4"/>
      <c r="AF124" s="1"/>
      <c r="AG124" s="1"/>
      <c r="AH124" s="4"/>
      <c r="AI124" s="1"/>
      <c r="AJ124" s="1"/>
      <c r="AK124" s="1"/>
      <c r="AL124" s="1"/>
      <c r="AM124" s="1"/>
      <c r="AN124" s="1"/>
    </row>
    <row r="125" spans="1:31" s="64" customFormat="1" ht="9.75" customHeight="1" thickBot="1">
      <c r="A125" s="247">
        <v>61</v>
      </c>
      <c r="B125" s="290" t="s">
        <v>394</v>
      </c>
      <c r="C125" s="257"/>
      <c r="D125" s="70" t="s">
        <v>395</v>
      </c>
      <c r="E125" s="253">
        <v>3</v>
      </c>
      <c r="F125" s="241" t="s">
        <v>63</v>
      </c>
      <c r="G125" s="243" t="s">
        <v>397</v>
      </c>
      <c r="H125" s="152" t="s">
        <v>30</v>
      </c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 t="s">
        <v>31</v>
      </c>
      <c r="Y125" s="245" t="s">
        <v>183</v>
      </c>
      <c r="Z125" s="60" t="s">
        <v>319</v>
      </c>
      <c r="AA125" s="61">
        <v>53422196</v>
      </c>
      <c r="AB125" s="62" t="s">
        <v>320</v>
      </c>
      <c r="AC125" s="238" t="s">
        <v>173</v>
      </c>
      <c r="AD125" s="195"/>
      <c r="AE125" s="63"/>
    </row>
    <row r="126" spans="1:31" s="64" customFormat="1" ht="9.75" customHeight="1">
      <c r="A126" s="248"/>
      <c r="B126" s="279"/>
      <c r="C126" s="258"/>
      <c r="D126" s="129" t="s">
        <v>396</v>
      </c>
      <c r="E126" s="254"/>
      <c r="F126" s="242"/>
      <c r="G126" s="244"/>
      <c r="H126" s="149" t="s">
        <v>36</v>
      </c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6" t="s">
        <v>31</v>
      </c>
      <c r="Y126" s="246"/>
      <c r="Z126" s="67"/>
      <c r="AA126" s="68"/>
      <c r="AB126" s="69"/>
      <c r="AC126" s="172"/>
      <c r="AD126" s="172"/>
      <c r="AE126" s="63"/>
    </row>
    <row r="127" spans="1:40" ht="9.75" customHeight="1">
      <c r="A127" s="285">
        <v>62</v>
      </c>
      <c r="B127" s="284" t="s">
        <v>210</v>
      </c>
      <c r="C127" s="288"/>
      <c r="D127" s="136" t="s">
        <v>357</v>
      </c>
      <c r="E127" s="268">
        <v>3</v>
      </c>
      <c r="F127" s="270" t="s">
        <v>28</v>
      </c>
      <c r="G127" s="298" t="s">
        <v>211</v>
      </c>
      <c r="H127" s="39" t="s">
        <v>30</v>
      </c>
      <c r="I127" s="132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10" t="s">
        <v>31</v>
      </c>
      <c r="Y127" s="273" t="s">
        <v>77</v>
      </c>
      <c r="Z127" s="98" t="s">
        <v>78</v>
      </c>
      <c r="AA127" s="12">
        <v>5114179</v>
      </c>
      <c r="AB127" s="99" t="str">
        <f>HYPERLINK("mailto:info@mtbest.ee","info@mtbest.ee")</f>
        <v>info@mtbest.ee</v>
      </c>
      <c r="AC127" s="176" t="s">
        <v>39</v>
      </c>
      <c r="AD127" s="175" t="s">
        <v>212</v>
      </c>
      <c r="AE127" s="4"/>
      <c r="AF127" s="1"/>
      <c r="AG127" s="1"/>
      <c r="AH127" s="4"/>
      <c r="AI127" s="1"/>
      <c r="AJ127" s="1"/>
      <c r="AK127" s="1"/>
      <c r="AL127" s="1"/>
      <c r="AM127" s="1"/>
      <c r="AN127" s="1"/>
    </row>
    <row r="128" spans="1:40" ht="9.75" customHeight="1">
      <c r="A128" s="286"/>
      <c r="B128" s="271"/>
      <c r="C128" s="289"/>
      <c r="D128" s="128" t="s">
        <v>213</v>
      </c>
      <c r="E128" s="276"/>
      <c r="F128" s="271"/>
      <c r="G128" s="272"/>
      <c r="H128" s="147" t="s">
        <v>36</v>
      </c>
      <c r="I128" s="14"/>
      <c r="J128" s="5"/>
      <c r="K128" s="5"/>
      <c r="L128" s="5"/>
      <c r="M128" s="5"/>
      <c r="N128" s="5"/>
      <c r="O128" s="5"/>
      <c r="P128" s="11"/>
      <c r="Q128" s="11"/>
      <c r="R128" s="11"/>
      <c r="S128" s="11"/>
      <c r="T128" s="11"/>
      <c r="U128" s="11"/>
      <c r="V128" s="11"/>
      <c r="W128" s="11"/>
      <c r="X128" s="6" t="s">
        <v>31</v>
      </c>
      <c r="Y128" s="274"/>
      <c r="Z128" s="95"/>
      <c r="AA128" s="7"/>
      <c r="AB128" s="97"/>
      <c r="AC128" s="176"/>
      <c r="AD128" s="170"/>
      <c r="AE128" s="4"/>
      <c r="AF128" s="1"/>
      <c r="AG128" s="1"/>
      <c r="AH128" s="4"/>
      <c r="AI128" s="1"/>
      <c r="AJ128" s="1"/>
      <c r="AK128" s="1"/>
      <c r="AL128" s="1"/>
      <c r="AM128" s="1"/>
      <c r="AN128" s="1"/>
    </row>
    <row r="129" spans="1:40" ht="9.75" customHeight="1">
      <c r="A129" s="324">
        <v>63</v>
      </c>
      <c r="B129" s="275" t="s">
        <v>214</v>
      </c>
      <c r="C129" s="265" t="s">
        <v>215</v>
      </c>
      <c r="D129" s="307" t="s">
        <v>216</v>
      </c>
      <c r="E129" s="268">
        <v>3</v>
      </c>
      <c r="F129" s="269" t="s">
        <v>63</v>
      </c>
      <c r="G129" s="298" t="s">
        <v>217</v>
      </c>
      <c r="H129" s="39" t="s">
        <v>30</v>
      </c>
      <c r="I129" s="9"/>
      <c r="J129" s="8"/>
      <c r="K129" s="9"/>
      <c r="L129" s="9"/>
      <c r="M129" s="8" t="s">
        <v>31</v>
      </c>
      <c r="N129" s="8" t="s">
        <v>31</v>
      </c>
      <c r="O129" s="8"/>
      <c r="P129" s="9"/>
      <c r="Q129" s="9"/>
      <c r="R129" s="9"/>
      <c r="S129" s="9"/>
      <c r="T129" s="9"/>
      <c r="U129" s="9"/>
      <c r="V129" s="9"/>
      <c r="W129" s="9"/>
      <c r="X129" s="10"/>
      <c r="Y129" s="320" t="s">
        <v>218</v>
      </c>
      <c r="Z129" s="98" t="s">
        <v>219</v>
      </c>
      <c r="AA129" s="12">
        <v>56461431</v>
      </c>
      <c r="AB129" s="99" t="str">
        <f>HYPERLINK("mailto:kaidojuur@gmail.com","kaidojuur@gmail.com")</f>
        <v>kaidojuur@gmail.com</v>
      </c>
      <c r="AC129" s="176" t="s">
        <v>39</v>
      </c>
      <c r="AD129" s="170"/>
      <c r="AE129" s="4"/>
      <c r="AF129" s="1"/>
      <c r="AG129" s="1"/>
      <c r="AH129" s="4"/>
      <c r="AI129" s="1"/>
      <c r="AJ129" s="1"/>
      <c r="AK129" s="1"/>
      <c r="AL129" s="1"/>
      <c r="AM129" s="1"/>
      <c r="AN129" s="1"/>
    </row>
    <row r="130" spans="1:40" ht="9.75" customHeight="1">
      <c r="A130" s="286"/>
      <c r="B130" s="276"/>
      <c r="C130" s="276"/>
      <c r="D130" s="276"/>
      <c r="E130" s="276"/>
      <c r="F130" s="276"/>
      <c r="G130" s="272"/>
      <c r="H130" s="147" t="s">
        <v>36</v>
      </c>
      <c r="I130" s="5"/>
      <c r="J130" s="11"/>
      <c r="K130" s="5"/>
      <c r="L130" s="5" t="s">
        <v>31</v>
      </c>
      <c r="M130" s="5" t="s">
        <v>31</v>
      </c>
      <c r="N130" s="5" t="s">
        <v>31</v>
      </c>
      <c r="O130" s="5"/>
      <c r="P130" s="5"/>
      <c r="Q130" s="5"/>
      <c r="R130" s="5"/>
      <c r="S130" s="5"/>
      <c r="T130" s="5"/>
      <c r="U130" s="5"/>
      <c r="V130" s="5"/>
      <c r="W130" s="5"/>
      <c r="X130" s="22"/>
      <c r="Y130" s="274"/>
      <c r="Z130" s="106"/>
      <c r="AA130" s="23"/>
      <c r="AB130" s="107"/>
      <c r="AC130" s="170"/>
      <c r="AD130" s="170"/>
      <c r="AE130" s="4"/>
      <c r="AF130" s="15"/>
      <c r="AG130" s="15"/>
      <c r="AH130" s="4"/>
      <c r="AI130" s="15"/>
      <c r="AJ130" s="15"/>
      <c r="AK130" s="15"/>
      <c r="AL130" s="15"/>
      <c r="AM130" s="15"/>
      <c r="AN130" s="15"/>
    </row>
    <row r="131" spans="1:40" ht="9.75" customHeight="1">
      <c r="A131" s="324">
        <v>64</v>
      </c>
      <c r="B131" s="284" t="s">
        <v>220</v>
      </c>
      <c r="C131" s="265" t="s">
        <v>221</v>
      </c>
      <c r="D131" s="313" t="s">
        <v>222</v>
      </c>
      <c r="E131" s="312">
        <v>3</v>
      </c>
      <c r="F131" s="270" t="s">
        <v>28</v>
      </c>
      <c r="G131" s="298" t="s">
        <v>223</v>
      </c>
      <c r="H131" s="39" t="s">
        <v>30</v>
      </c>
      <c r="I131" s="8" t="s">
        <v>31</v>
      </c>
      <c r="J131" s="8"/>
      <c r="K131" s="8" t="s">
        <v>31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10"/>
      <c r="Y131" s="450" t="s">
        <v>224</v>
      </c>
      <c r="Z131" s="98" t="s">
        <v>225</v>
      </c>
      <c r="AA131" s="12">
        <v>59180045</v>
      </c>
      <c r="AB131" s="99" t="str">
        <f>HYPERLINK("mailto:triinu.laurits@gmail.com","triinu.laurits@gmail.com")</f>
        <v>triinu.laurits@gmail.com</v>
      </c>
      <c r="AC131" s="176" t="s">
        <v>39</v>
      </c>
      <c r="AD131" s="175"/>
      <c r="AE131" s="4"/>
      <c r="AF131" s="1"/>
      <c r="AG131" s="1"/>
      <c r="AH131" s="4"/>
      <c r="AI131" s="1"/>
      <c r="AJ131" s="1"/>
      <c r="AK131" s="1"/>
      <c r="AL131" s="1"/>
      <c r="AM131" s="1"/>
      <c r="AN131" s="1"/>
    </row>
    <row r="132" spans="1:40" ht="9.75" customHeight="1">
      <c r="A132" s="286"/>
      <c r="B132" s="271"/>
      <c r="C132" s="276"/>
      <c r="D132" s="276"/>
      <c r="E132" s="276"/>
      <c r="F132" s="271"/>
      <c r="G132" s="272"/>
      <c r="H132" s="147" t="s">
        <v>36</v>
      </c>
      <c r="I132" s="5" t="s">
        <v>31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14"/>
      <c r="X132" s="6"/>
      <c r="Y132" s="274"/>
      <c r="Z132" s="95"/>
      <c r="AA132" s="7"/>
      <c r="AB132" s="97"/>
      <c r="AC132" s="170"/>
      <c r="AD132" s="175"/>
      <c r="AE132" s="4"/>
      <c r="AF132" s="1"/>
      <c r="AG132" s="1"/>
      <c r="AH132" s="4"/>
      <c r="AI132" s="1"/>
      <c r="AJ132" s="1"/>
      <c r="AK132" s="1"/>
      <c r="AL132" s="1"/>
      <c r="AM132" s="1"/>
      <c r="AN132" s="1"/>
    </row>
    <row r="133" spans="1:40" ht="9.75" customHeight="1">
      <c r="A133" s="324">
        <v>65</v>
      </c>
      <c r="B133" s="287" t="s">
        <v>220</v>
      </c>
      <c r="C133" s="322"/>
      <c r="D133" s="323" t="s">
        <v>226</v>
      </c>
      <c r="E133" s="307" t="s">
        <v>155</v>
      </c>
      <c r="F133" s="297" t="s">
        <v>28</v>
      </c>
      <c r="G133" s="337" t="s">
        <v>227</v>
      </c>
      <c r="H133" s="150" t="s">
        <v>30</v>
      </c>
      <c r="I133" s="77" t="s">
        <v>31</v>
      </c>
      <c r="J133" s="77" t="s">
        <v>31</v>
      </c>
      <c r="K133" s="77" t="s">
        <v>31</v>
      </c>
      <c r="L133" s="77" t="s">
        <v>31</v>
      </c>
      <c r="M133" s="77" t="s">
        <v>31</v>
      </c>
      <c r="N133" s="77" t="s">
        <v>31</v>
      </c>
      <c r="O133" s="77"/>
      <c r="P133" s="77" t="s">
        <v>31</v>
      </c>
      <c r="Q133" s="77" t="s">
        <v>31</v>
      </c>
      <c r="R133" s="77" t="s">
        <v>31</v>
      </c>
      <c r="S133" s="77" t="s">
        <v>31</v>
      </c>
      <c r="T133" s="77" t="s">
        <v>31</v>
      </c>
      <c r="U133" s="77" t="s">
        <v>31</v>
      </c>
      <c r="V133" s="77" t="s">
        <v>31</v>
      </c>
      <c r="W133" s="77" t="s">
        <v>31</v>
      </c>
      <c r="X133" s="130"/>
      <c r="Y133" s="448" t="s">
        <v>228</v>
      </c>
      <c r="Z133" s="108" t="s">
        <v>229</v>
      </c>
      <c r="AA133" s="3">
        <v>6548462</v>
      </c>
      <c r="AB133" s="109" t="str">
        <f>HYPERLINK("mailto:jooks@jooks.ee","jooks@jooks.ee")</f>
        <v>jooks@jooks.ee</v>
      </c>
      <c r="AC133" s="176" t="s">
        <v>60</v>
      </c>
      <c r="AD133" s="175" t="s">
        <v>230</v>
      </c>
      <c r="AE133" s="4"/>
      <c r="AF133" s="1"/>
      <c r="AG133" s="1"/>
      <c r="AH133" s="4"/>
      <c r="AI133" s="1"/>
      <c r="AJ133" s="1"/>
      <c r="AK133" s="1"/>
      <c r="AL133" s="1"/>
      <c r="AM133" s="1"/>
      <c r="AN133" s="1"/>
    </row>
    <row r="134" spans="1:40" ht="12" customHeight="1">
      <c r="A134" s="286"/>
      <c r="B134" s="276"/>
      <c r="C134" s="276"/>
      <c r="D134" s="276"/>
      <c r="E134" s="276"/>
      <c r="F134" s="276"/>
      <c r="G134" s="272"/>
      <c r="H134" s="147" t="s">
        <v>36</v>
      </c>
      <c r="I134" s="5" t="s">
        <v>31</v>
      </c>
      <c r="J134" s="5"/>
      <c r="K134" s="5" t="s">
        <v>31</v>
      </c>
      <c r="L134" s="5" t="s">
        <v>31</v>
      </c>
      <c r="M134" s="5" t="s">
        <v>31</v>
      </c>
      <c r="N134" s="5" t="s">
        <v>31</v>
      </c>
      <c r="O134" s="5"/>
      <c r="P134" s="5"/>
      <c r="Q134" s="5"/>
      <c r="R134" s="5"/>
      <c r="S134" s="5"/>
      <c r="T134" s="5"/>
      <c r="U134" s="5"/>
      <c r="V134" s="5"/>
      <c r="W134" s="5"/>
      <c r="X134" s="6"/>
      <c r="Y134" s="274"/>
      <c r="Z134" s="108"/>
      <c r="AA134" s="3"/>
      <c r="AB134" s="107"/>
      <c r="AC134" s="170" t="s">
        <v>67</v>
      </c>
      <c r="AD134" s="170"/>
      <c r="AE134" s="4"/>
      <c r="AF134" s="1"/>
      <c r="AG134" s="1"/>
      <c r="AH134" s="4"/>
      <c r="AI134" s="1"/>
      <c r="AJ134" s="1"/>
      <c r="AK134" s="1"/>
      <c r="AL134" s="1"/>
      <c r="AM134" s="1"/>
      <c r="AN134" s="1"/>
    </row>
    <row r="135" spans="1:40" ht="9.75" customHeight="1">
      <c r="A135" s="324">
        <v>66</v>
      </c>
      <c r="B135" s="284" t="s">
        <v>231</v>
      </c>
      <c r="C135" s="265"/>
      <c r="D135" s="293" t="s">
        <v>232</v>
      </c>
      <c r="E135" s="269" t="s">
        <v>181</v>
      </c>
      <c r="F135" s="270" t="s">
        <v>28</v>
      </c>
      <c r="G135" s="298" t="s">
        <v>227</v>
      </c>
      <c r="H135" s="39" t="s">
        <v>30</v>
      </c>
      <c r="I135" s="8" t="s">
        <v>31</v>
      </c>
      <c r="J135" s="8" t="s">
        <v>31</v>
      </c>
      <c r="K135" s="8" t="s">
        <v>31</v>
      </c>
      <c r="L135" s="8" t="s">
        <v>31</v>
      </c>
      <c r="M135" s="8" t="s">
        <v>31</v>
      </c>
      <c r="N135" s="8"/>
      <c r="O135" s="8"/>
      <c r="P135" s="8" t="s">
        <v>31</v>
      </c>
      <c r="Q135" s="8" t="s">
        <v>31</v>
      </c>
      <c r="R135" s="8" t="s">
        <v>31</v>
      </c>
      <c r="S135" s="8" t="s">
        <v>31</v>
      </c>
      <c r="T135" s="8" t="s">
        <v>31</v>
      </c>
      <c r="U135" s="8" t="s">
        <v>31</v>
      </c>
      <c r="V135" s="8" t="s">
        <v>31</v>
      </c>
      <c r="W135" s="8" t="s">
        <v>31</v>
      </c>
      <c r="X135" s="16"/>
      <c r="Y135" s="448" t="s">
        <v>228</v>
      </c>
      <c r="Z135" s="233" t="s">
        <v>229</v>
      </c>
      <c r="AA135" s="80">
        <v>6548462</v>
      </c>
      <c r="AB135" s="234" t="str">
        <f>HYPERLINK("mailto:jooks@jooks.ee","jooks@jooks.ee")</f>
        <v>jooks@jooks.ee</v>
      </c>
      <c r="AC135" s="176" t="s">
        <v>60</v>
      </c>
      <c r="AD135" s="170" t="s">
        <v>230</v>
      </c>
      <c r="AE135" s="4"/>
      <c r="AF135" s="24"/>
      <c r="AG135" s="25"/>
      <c r="AH135" s="4"/>
      <c r="AI135" s="1"/>
      <c r="AJ135" s="1"/>
      <c r="AK135" s="1"/>
      <c r="AL135" s="1"/>
      <c r="AM135" s="1"/>
      <c r="AN135" s="1"/>
    </row>
    <row r="136" spans="1:40" ht="9.75" customHeight="1">
      <c r="A136" s="286"/>
      <c r="B136" s="271"/>
      <c r="C136" s="276"/>
      <c r="D136" s="271"/>
      <c r="E136" s="276"/>
      <c r="F136" s="271"/>
      <c r="G136" s="272"/>
      <c r="H136" s="147" t="s">
        <v>36</v>
      </c>
      <c r="I136" s="5" t="s">
        <v>31</v>
      </c>
      <c r="J136" s="11"/>
      <c r="K136" s="5" t="s">
        <v>31</v>
      </c>
      <c r="L136" s="5" t="s">
        <v>31</v>
      </c>
      <c r="M136" s="5" t="s">
        <v>31</v>
      </c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22"/>
      <c r="Y136" s="274"/>
      <c r="Z136" s="113"/>
      <c r="AA136" s="52"/>
      <c r="AB136" s="114"/>
      <c r="AC136" s="170" t="s">
        <v>67</v>
      </c>
      <c r="AD136" s="170"/>
      <c r="AE136" s="4"/>
      <c r="AF136" s="26"/>
      <c r="AG136" s="4"/>
      <c r="AH136" s="4"/>
      <c r="AI136" s="1"/>
      <c r="AJ136" s="1"/>
      <c r="AK136" s="1"/>
      <c r="AL136" s="1"/>
      <c r="AM136" s="1"/>
      <c r="AN136" s="1"/>
    </row>
    <row r="137" spans="1:40" ht="9.75" customHeight="1">
      <c r="A137" s="285">
        <v>67</v>
      </c>
      <c r="B137" s="309" t="s">
        <v>398</v>
      </c>
      <c r="C137" s="288"/>
      <c r="D137" s="310" t="s">
        <v>399</v>
      </c>
      <c r="E137" s="268">
        <v>3</v>
      </c>
      <c r="F137" s="270" t="s">
        <v>63</v>
      </c>
      <c r="G137" s="298" t="s">
        <v>45</v>
      </c>
      <c r="H137" s="235" t="s">
        <v>30</v>
      </c>
      <c r="I137" s="78" t="s">
        <v>31</v>
      </c>
      <c r="J137" s="78"/>
      <c r="K137" s="78" t="s">
        <v>31</v>
      </c>
      <c r="L137" s="78" t="s">
        <v>31</v>
      </c>
      <c r="M137" s="78" t="s">
        <v>31</v>
      </c>
      <c r="N137" s="78" t="s">
        <v>31</v>
      </c>
      <c r="O137" s="78"/>
      <c r="P137" s="78"/>
      <c r="Q137" s="78" t="s">
        <v>31</v>
      </c>
      <c r="R137" s="78" t="s">
        <v>31</v>
      </c>
      <c r="S137" s="78" t="s">
        <v>31</v>
      </c>
      <c r="T137" s="78" t="s">
        <v>31</v>
      </c>
      <c r="U137" s="78"/>
      <c r="V137" s="78"/>
      <c r="W137" s="78"/>
      <c r="X137" s="79"/>
      <c r="Y137" s="292" t="s">
        <v>205</v>
      </c>
      <c r="Z137" s="92" t="s">
        <v>206</v>
      </c>
      <c r="AA137" s="21">
        <v>55518713</v>
      </c>
      <c r="AB137" s="105" t="str">
        <f>HYPERLINK("mailto:info@taaramaeklubi.ee","info@taaramaeklubi.ee")</f>
        <v>info@taaramaeklubi.ee</v>
      </c>
      <c r="AC137" s="176" t="s">
        <v>464</v>
      </c>
      <c r="AD137" s="170"/>
      <c r="AE137" s="4"/>
      <c r="AF137" s="1"/>
      <c r="AG137" s="1"/>
      <c r="AH137" s="4"/>
      <c r="AI137" s="1"/>
      <c r="AJ137" s="1"/>
      <c r="AK137" s="1"/>
      <c r="AL137" s="1"/>
      <c r="AM137" s="1"/>
      <c r="AN137" s="1"/>
    </row>
    <row r="138" spans="1:40" ht="9.75" customHeight="1">
      <c r="A138" s="286"/>
      <c r="B138" s="271"/>
      <c r="C138" s="289"/>
      <c r="D138" s="311"/>
      <c r="E138" s="314"/>
      <c r="F138" s="271"/>
      <c r="G138" s="272"/>
      <c r="H138" s="236" t="s">
        <v>36</v>
      </c>
      <c r="I138" s="50" t="s">
        <v>31</v>
      </c>
      <c r="J138" s="50"/>
      <c r="K138" s="50" t="s">
        <v>31</v>
      </c>
      <c r="L138" s="50" t="s">
        <v>31</v>
      </c>
      <c r="M138" s="50" t="s">
        <v>31</v>
      </c>
      <c r="N138" s="50" t="s">
        <v>31</v>
      </c>
      <c r="O138" s="50"/>
      <c r="P138" s="50"/>
      <c r="Q138" s="50" t="s">
        <v>31</v>
      </c>
      <c r="R138" s="50" t="s">
        <v>31</v>
      </c>
      <c r="S138" s="50" t="s">
        <v>31</v>
      </c>
      <c r="T138" s="50" t="s">
        <v>31</v>
      </c>
      <c r="U138" s="50"/>
      <c r="V138" s="50"/>
      <c r="W138" s="50"/>
      <c r="X138" s="51"/>
      <c r="Y138" s="274"/>
      <c r="Z138" s="95"/>
      <c r="AA138" s="7"/>
      <c r="AB138" s="97"/>
      <c r="AC138" s="170"/>
      <c r="AD138" s="175"/>
      <c r="AE138" s="4"/>
      <c r="AF138" s="1"/>
      <c r="AG138" s="1"/>
      <c r="AH138" s="4"/>
      <c r="AI138" s="1"/>
      <c r="AJ138" s="1"/>
      <c r="AK138" s="1"/>
      <c r="AL138" s="1"/>
      <c r="AM138" s="1"/>
      <c r="AN138" s="1"/>
    </row>
    <row r="139" spans="1:40" ht="9" customHeight="1">
      <c r="A139" s="285">
        <v>68</v>
      </c>
      <c r="B139" s="275" t="s">
        <v>233</v>
      </c>
      <c r="C139" s="265" t="s">
        <v>234</v>
      </c>
      <c r="D139" s="386" t="s">
        <v>235</v>
      </c>
      <c r="E139" s="268">
        <v>3</v>
      </c>
      <c r="F139" s="269" t="s">
        <v>63</v>
      </c>
      <c r="G139" s="298" t="s">
        <v>64</v>
      </c>
      <c r="H139" s="39" t="s">
        <v>30</v>
      </c>
      <c r="I139" s="8"/>
      <c r="J139" s="8"/>
      <c r="K139" s="8"/>
      <c r="L139" s="8"/>
      <c r="M139" s="8"/>
      <c r="N139" s="8" t="s">
        <v>31</v>
      </c>
      <c r="O139" s="8"/>
      <c r="P139" s="8"/>
      <c r="Q139" s="9"/>
      <c r="R139" s="9"/>
      <c r="S139" s="9"/>
      <c r="T139" s="9"/>
      <c r="U139" s="9"/>
      <c r="V139" s="9"/>
      <c r="W139" s="9"/>
      <c r="X139" s="10"/>
      <c r="Y139" s="292" t="s">
        <v>236</v>
      </c>
      <c r="Z139" s="98" t="s">
        <v>237</v>
      </c>
      <c r="AA139" s="12">
        <v>5153153</v>
      </c>
      <c r="AB139" s="99" t="str">
        <f>HYPERLINK("mailto:info@cfc.ee","info@cfc.ee")</f>
        <v>info@cfc.ee</v>
      </c>
      <c r="AC139" s="176" t="s">
        <v>238</v>
      </c>
      <c r="AD139" s="170" t="s">
        <v>212</v>
      </c>
      <c r="AE139" s="4"/>
      <c r="AF139" s="4"/>
      <c r="AG139" s="25"/>
      <c r="AH139" s="4"/>
      <c r="AI139" s="1"/>
      <c r="AJ139" s="1"/>
      <c r="AK139" s="1"/>
      <c r="AL139" s="1"/>
      <c r="AM139" s="1"/>
      <c r="AN139" s="1"/>
    </row>
    <row r="140" spans="1:40" ht="9.75" customHeight="1">
      <c r="A140" s="286"/>
      <c r="B140" s="276"/>
      <c r="C140" s="276"/>
      <c r="D140" s="276"/>
      <c r="E140" s="276"/>
      <c r="F140" s="276"/>
      <c r="G140" s="272"/>
      <c r="H140" s="147" t="s">
        <v>36</v>
      </c>
      <c r="I140" s="5"/>
      <c r="J140" s="5"/>
      <c r="K140" s="5"/>
      <c r="L140" s="5"/>
      <c r="M140" s="5"/>
      <c r="N140" s="5" t="s">
        <v>31</v>
      </c>
      <c r="O140" s="5"/>
      <c r="P140" s="5"/>
      <c r="Q140" s="5"/>
      <c r="R140" s="5"/>
      <c r="S140" s="5"/>
      <c r="T140" s="5"/>
      <c r="U140" s="5"/>
      <c r="V140" s="5"/>
      <c r="W140" s="5"/>
      <c r="X140" s="6"/>
      <c r="Y140" s="274"/>
      <c r="Z140" s="108" t="s">
        <v>239</v>
      </c>
      <c r="AA140" s="27">
        <v>5267173</v>
      </c>
      <c r="AB140" s="107" t="s">
        <v>240</v>
      </c>
      <c r="AC140" s="186"/>
      <c r="AD140" s="170"/>
      <c r="AE140" s="4"/>
      <c r="AF140" s="26"/>
      <c r="AG140" s="4"/>
      <c r="AH140" s="4"/>
      <c r="AI140" s="1"/>
      <c r="AJ140" s="1"/>
      <c r="AK140" s="1"/>
      <c r="AL140" s="1"/>
      <c r="AM140" s="1"/>
      <c r="AN140" s="1"/>
    </row>
    <row r="141" spans="1:40" ht="9.75" customHeight="1">
      <c r="A141" s="285">
        <v>69</v>
      </c>
      <c r="B141" s="308" t="s">
        <v>401</v>
      </c>
      <c r="C141" s="288"/>
      <c r="D141" s="136" t="s">
        <v>402</v>
      </c>
      <c r="E141" s="268">
        <v>3</v>
      </c>
      <c r="F141" s="270" t="s">
        <v>28</v>
      </c>
      <c r="G141" s="260" t="s">
        <v>125</v>
      </c>
      <c r="H141" s="39" t="s">
        <v>30</v>
      </c>
      <c r="I141" s="132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10" t="s">
        <v>31</v>
      </c>
      <c r="Y141" s="273" t="s">
        <v>197</v>
      </c>
      <c r="Z141" s="98" t="s">
        <v>198</v>
      </c>
      <c r="AA141" s="12">
        <v>5014427</v>
      </c>
      <c r="AB141" s="99" t="str">
        <f>HYPERLINK("mailto:info@proklubi.ee","info@proklubi.ee")</f>
        <v>info@proklubi.ee</v>
      </c>
      <c r="AC141" s="176"/>
      <c r="AD141" s="175"/>
      <c r="AE141" s="4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9.75" customHeight="1">
      <c r="A142" s="286"/>
      <c r="B142" s="271"/>
      <c r="C142" s="289"/>
      <c r="D142" s="143" t="s">
        <v>403</v>
      </c>
      <c r="E142" s="276"/>
      <c r="F142" s="271"/>
      <c r="G142" s="272"/>
      <c r="H142" s="147" t="s">
        <v>36</v>
      </c>
      <c r="I142" s="14"/>
      <c r="J142" s="5"/>
      <c r="K142" s="5"/>
      <c r="L142" s="5"/>
      <c r="M142" s="5"/>
      <c r="N142" s="5"/>
      <c r="O142" s="5"/>
      <c r="P142" s="11"/>
      <c r="Q142" s="11"/>
      <c r="R142" s="11"/>
      <c r="S142" s="11"/>
      <c r="T142" s="11"/>
      <c r="U142" s="11"/>
      <c r="V142" s="11"/>
      <c r="W142" s="11"/>
      <c r="X142" s="6" t="s">
        <v>31</v>
      </c>
      <c r="Y142" s="274"/>
      <c r="Z142" s="95"/>
      <c r="AA142" s="7"/>
      <c r="AB142" s="97"/>
      <c r="AC142" s="176"/>
      <c r="AD142" s="170"/>
      <c r="AE142" s="4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9.75" customHeight="1">
      <c r="A143" s="324">
        <v>70</v>
      </c>
      <c r="B143" s="275" t="s">
        <v>241</v>
      </c>
      <c r="C143" s="265"/>
      <c r="D143" s="386" t="s">
        <v>242</v>
      </c>
      <c r="E143" s="307">
        <v>1</v>
      </c>
      <c r="F143" s="269" t="s">
        <v>63</v>
      </c>
      <c r="G143" s="298" t="s">
        <v>64</v>
      </c>
      <c r="H143" s="150" t="s">
        <v>30</v>
      </c>
      <c r="I143" s="77" t="s">
        <v>31</v>
      </c>
      <c r="J143" s="77" t="s">
        <v>31</v>
      </c>
      <c r="K143" s="77" t="s">
        <v>31</v>
      </c>
      <c r="L143" s="77"/>
      <c r="M143" s="77"/>
      <c r="N143" s="77"/>
      <c r="O143" s="77"/>
      <c r="P143" s="77"/>
      <c r="Q143" s="77" t="s">
        <v>31</v>
      </c>
      <c r="R143" s="77" t="s">
        <v>31</v>
      </c>
      <c r="S143" s="77" t="s">
        <v>31</v>
      </c>
      <c r="T143" s="77" t="s">
        <v>31</v>
      </c>
      <c r="U143" s="84"/>
      <c r="V143" s="84"/>
      <c r="W143" s="84"/>
      <c r="X143" s="130"/>
      <c r="Y143" s="292" t="s">
        <v>236</v>
      </c>
      <c r="Z143" s="98" t="s">
        <v>237</v>
      </c>
      <c r="AA143" s="12">
        <v>5153153</v>
      </c>
      <c r="AB143" s="99" t="str">
        <f>HYPERLINK("mailto:info@cfc.ee","info@cfc.ee")</f>
        <v>info@cfc.ee</v>
      </c>
      <c r="AC143" s="176"/>
      <c r="AD143" s="170" t="s">
        <v>243</v>
      </c>
      <c r="AE143" s="4"/>
      <c r="AF143" s="4"/>
      <c r="AG143" s="4"/>
      <c r="AH143" s="4"/>
      <c r="AI143" s="1"/>
      <c r="AJ143" s="1"/>
      <c r="AK143" s="1"/>
      <c r="AL143" s="1"/>
      <c r="AM143" s="1"/>
      <c r="AN143" s="1"/>
    </row>
    <row r="144" spans="1:40" ht="9.75" customHeight="1">
      <c r="A144" s="286"/>
      <c r="B144" s="276"/>
      <c r="C144" s="276"/>
      <c r="D144" s="276"/>
      <c r="E144" s="276"/>
      <c r="F144" s="276"/>
      <c r="G144" s="272"/>
      <c r="H144" s="147" t="s">
        <v>36</v>
      </c>
      <c r="I144" s="5" t="s">
        <v>31</v>
      </c>
      <c r="J144" s="5"/>
      <c r="K144" s="5" t="s">
        <v>31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6"/>
      <c r="Y144" s="274"/>
      <c r="Z144" s="108" t="s">
        <v>239</v>
      </c>
      <c r="AA144" s="27">
        <v>5267173</v>
      </c>
      <c r="AB144" s="107" t="s">
        <v>240</v>
      </c>
      <c r="AC144" s="176"/>
      <c r="AD144" s="170"/>
      <c r="AE144" s="4"/>
      <c r="AF144" s="4"/>
      <c r="AG144" s="25"/>
      <c r="AH144" s="4"/>
      <c r="AI144" s="1"/>
      <c r="AJ144" s="1"/>
      <c r="AK144" s="1"/>
      <c r="AL144" s="1"/>
      <c r="AM144" s="1"/>
      <c r="AN144" s="1"/>
    </row>
    <row r="145" spans="1:31" s="64" customFormat="1" ht="9.75" customHeight="1" thickBot="1">
      <c r="A145" s="247">
        <v>71</v>
      </c>
      <c r="B145" s="290" t="s">
        <v>404</v>
      </c>
      <c r="C145" s="257"/>
      <c r="D145" s="70" t="s">
        <v>405</v>
      </c>
      <c r="E145" s="253">
        <v>3</v>
      </c>
      <c r="F145" s="241" t="s">
        <v>63</v>
      </c>
      <c r="G145" s="243" t="s">
        <v>407</v>
      </c>
      <c r="H145" s="152" t="s">
        <v>30</v>
      </c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 t="s">
        <v>31</v>
      </c>
      <c r="Y145" s="245" t="s">
        <v>183</v>
      </c>
      <c r="Z145" s="60" t="s">
        <v>319</v>
      </c>
      <c r="AA145" s="61">
        <v>53422196</v>
      </c>
      <c r="AB145" s="62" t="s">
        <v>320</v>
      </c>
      <c r="AC145" s="238" t="s">
        <v>73</v>
      </c>
      <c r="AD145" s="195"/>
      <c r="AE145" s="63"/>
    </row>
    <row r="146" spans="1:31" s="64" customFormat="1" ht="9.75" customHeight="1" thickBot="1">
      <c r="A146" s="393"/>
      <c r="B146" s="300"/>
      <c r="C146" s="301"/>
      <c r="D146" s="206" t="s">
        <v>406</v>
      </c>
      <c r="E146" s="302"/>
      <c r="F146" s="303"/>
      <c r="G146" s="304"/>
      <c r="H146" s="207" t="s">
        <v>36</v>
      </c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208"/>
      <c r="W146" s="208"/>
      <c r="X146" s="208" t="s">
        <v>31</v>
      </c>
      <c r="Y146" s="305"/>
      <c r="Z146" s="67"/>
      <c r="AA146" s="68"/>
      <c r="AB146" s="69"/>
      <c r="AC146" s="172"/>
      <c r="AD146" s="172"/>
      <c r="AE146" s="63"/>
    </row>
    <row r="147" spans="1:40" ht="9.75" customHeight="1">
      <c r="A147" s="346">
        <v>72</v>
      </c>
      <c r="B147" s="390" t="s">
        <v>244</v>
      </c>
      <c r="C147" s="354"/>
      <c r="D147" s="347" t="s">
        <v>245</v>
      </c>
      <c r="E147" s="299">
        <v>2</v>
      </c>
      <c r="F147" s="299" t="s">
        <v>97</v>
      </c>
      <c r="G147" s="336" t="s">
        <v>64</v>
      </c>
      <c r="H147" s="203" t="s">
        <v>30</v>
      </c>
      <c r="I147" s="204" t="s">
        <v>31</v>
      </c>
      <c r="J147" s="204"/>
      <c r="K147" s="204" t="s">
        <v>31</v>
      </c>
      <c r="L147" s="204" t="s">
        <v>31</v>
      </c>
      <c r="M147" s="210"/>
      <c r="N147" s="210"/>
      <c r="O147" s="210"/>
      <c r="P147" s="210"/>
      <c r="Q147" s="210"/>
      <c r="R147" s="204" t="s">
        <v>31</v>
      </c>
      <c r="S147" s="204" t="s">
        <v>31</v>
      </c>
      <c r="T147" s="210"/>
      <c r="U147" s="210"/>
      <c r="V147" s="210"/>
      <c r="W147" s="210"/>
      <c r="X147" s="223"/>
      <c r="Y147" s="398" t="s">
        <v>54</v>
      </c>
      <c r="Z147" s="92" t="s">
        <v>55</v>
      </c>
      <c r="AA147" s="3">
        <v>5031960</v>
      </c>
      <c r="AB147" s="100" t="str">
        <f>HYPERLINK("mailto:rattapood@solo.ee","rattapood@solo.ee")</f>
        <v>rattapood@solo.ee</v>
      </c>
      <c r="AC147" s="176" t="s">
        <v>164</v>
      </c>
      <c r="AD147" s="170"/>
      <c r="AE147" s="4"/>
      <c r="AF147" s="4"/>
      <c r="AG147" s="4"/>
      <c r="AH147" s="4"/>
      <c r="AI147" s="1"/>
      <c r="AJ147" s="1"/>
      <c r="AK147" s="1"/>
      <c r="AL147" s="1"/>
      <c r="AM147" s="1"/>
      <c r="AN147" s="1"/>
    </row>
    <row r="148" spans="1:40" ht="9.75" customHeight="1">
      <c r="A148" s="394"/>
      <c r="B148" s="276"/>
      <c r="C148" s="276"/>
      <c r="D148" s="276"/>
      <c r="E148" s="276"/>
      <c r="F148" s="276"/>
      <c r="G148" s="272"/>
      <c r="H148" s="147" t="s">
        <v>36</v>
      </c>
      <c r="I148" s="5" t="s">
        <v>31</v>
      </c>
      <c r="J148" s="5"/>
      <c r="K148" s="5" t="s">
        <v>31</v>
      </c>
      <c r="L148" s="5" t="s">
        <v>31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6"/>
      <c r="Y148" s="274"/>
      <c r="Z148" s="95"/>
      <c r="AA148" s="7"/>
      <c r="AB148" s="97"/>
      <c r="AC148" s="170"/>
      <c r="AD148" s="170"/>
      <c r="AE148" s="4"/>
      <c r="AF148" s="4"/>
      <c r="AG148" s="25"/>
      <c r="AH148" s="4"/>
      <c r="AI148" s="1"/>
      <c r="AJ148" s="1"/>
      <c r="AK148" s="1"/>
      <c r="AL148" s="1"/>
      <c r="AM148" s="1"/>
      <c r="AN148" s="1"/>
    </row>
    <row r="149" spans="1:31" s="64" customFormat="1" ht="9.75" customHeight="1" thickBot="1">
      <c r="A149" s="247">
        <v>73</v>
      </c>
      <c r="B149" s="291" t="s">
        <v>408</v>
      </c>
      <c r="C149" s="257"/>
      <c r="D149" s="239" t="s">
        <v>409</v>
      </c>
      <c r="E149" s="253">
        <v>3</v>
      </c>
      <c r="F149" s="241" t="s">
        <v>63</v>
      </c>
      <c r="G149" s="243" t="s">
        <v>188</v>
      </c>
      <c r="H149" s="152" t="s">
        <v>30</v>
      </c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 t="s">
        <v>31</v>
      </c>
      <c r="Y149" s="245" t="s">
        <v>183</v>
      </c>
      <c r="Z149" s="60" t="s">
        <v>319</v>
      </c>
      <c r="AA149" s="61">
        <v>53422196</v>
      </c>
      <c r="AB149" s="62" t="s">
        <v>320</v>
      </c>
      <c r="AC149" s="238" t="s">
        <v>199</v>
      </c>
      <c r="AD149" s="195"/>
      <c r="AE149" s="63"/>
    </row>
    <row r="150" spans="1:31" s="64" customFormat="1" ht="9.75" customHeight="1">
      <c r="A150" s="248"/>
      <c r="B150" s="276"/>
      <c r="C150" s="258"/>
      <c r="D150" s="259"/>
      <c r="E150" s="254"/>
      <c r="F150" s="242"/>
      <c r="G150" s="244"/>
      <c r="H150" s="149" t="s">
        <v>36</v>
      </c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6" t="s">
        <v>31</v>
      </c>
      <c r="Y150" s="246"/>
      <c r="Z150" s="67"/>
      <c r="AA150" s="68"/>
      <c r="AB150" s="69"/>
      <c r="AC150" s="172"/>
      <c r="AD150" s="172"/>
      <c r="AE150" s="63"/>
    </row>
    <row r="151" spans="1:31" s="64" customFormat="1" ht="9.75" customHeight="1" thickBot="1">
      <c r="A151" s="247">
        <v>74</v>
      </c>
      <c r="B151" s="291" t="s">
        <v>410</v>
      </c>
      <c r="C151" s="257"/>
      <c r="D151" s="70" t="s">
        <v>411</v>
      </c>
      <c r="E151" s="253">
        <v>3</v>
      </c>
      <c r="F151" s="241" t="s">
        <v>28</v>
      </c>
      <c r="G151" s="243" t="s">
        <v>459</v>
      </c>
      <c r="H151" s="152" t="s">
        <v>30</v>
      </c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 t="s">
        <v>31</v>
      </c>
      <c r="Y151" s="245" t="s">
        <v>183</v>
      </c>
      <c r="Z151" s="60" t="s">
        <v>319</v>
      </c>
      <c r="AA151" s="61">
        <v>53422196</v>
      </c>
      <c r="AB151" s="62" t="s">
        <v>320</v>
      </c>
      <c r="AC151" s="238" t="s">
        <v>463</v>
      </c>
      <c r="AD151" s="195"/>
      <c r="AE151" s="63"/>
    </row>
    <row r="152" spans="1:31" s="64" customFormat="1" ht="9.75" customHeight="1">
      <c r="A152" s="248"/>
      <c r="B152" s="276"/>
      <c r="C152" s="258"/>
      <c r="D152" s="71" t="s">
        <v>412</v>
      </c>
      <c r="E152" s="254"/>
      <c r="F152" s="242"/>
      <c r="G152" s="244"/>
      <c r="H152" s="149" t="s">
        <v>36</v>
      </c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6" t="s">
        <v>31</v>
      </c>
      <c r="Y152" s="246"/>
      <c r="Z152" s="67"/>
      <c r="AA152" s="68"/>
      <c r="AB152" s="69"/>
      <c r="AC152" s="172"/>
      <c r="AD152" s="172"/>
      <c r="AE152" s="63"/>
    </row>
    <row r="153" spans="1:40" ht="9.75" customHeight="1">
      <c r="A153" s="324">
        <v>75</v>
      </c>
      <c r="B153" s="275" t="s">
        <v>246</v>
      </c>
      <c r="C153" s="265"/>
      <c r="D153" s="307" t="s">
        <v>247</v>
      </c>
      <c r="E153" s="297">
        <v>2</v>
      </c>
      <c r="F153" s="269" t="s">
        <v>97</v>
      </c>
      <c r="G153" s="380" t="s">
        <v>64</v>
      </c>
      <c r="H153" s="39" t="s">
        <v>30</v>
      </c>
      <c r="I153" s="8" t="s">
        <v>31</v>
      </c>
      <c r="J153" s="8"/>
      <c r="K153" s="8" t="s">
        <v>31</v>
      </c>
      <c r="L153" s="8" t="s">
        <v>31</v>
      </c>
      <c r="M153" s="9"/>
      <c r="N153" s="9"/>
      <c r="O153" s="9"/>
      <c r="P153" s="9"/>
      <c r="Q153" s="9"/>
      <c r="R153" s="8" t="s">
        <v>31</v>
      </c>
      <c r="S153" s="8" t="s">
        <v>31</v>
      </c>
      <c r="T153" s="9"/>
      <c r="U153" s="9"/>
      <c r="V153" s="9"/>
      <c r="W153" s="9"/>
      <c r="X153" s="16"/>
      <c r="Y153" s="292" t="s">
        <v>54</v>
      </c>
      <c r="Z153" s="98" t="s">
        <v>55</v>
      </c>
      <c r="AA153" s="12">
        <v>5031960</v>
      </c>
      <c r="AB153" s="99" t="str">
        <f>HYPERLINK("mailto:rattapood@solo.ee","rattapood@solo.ee")</f>
        <v>rattapood@solo.ee</v>
      </c>
      <c r="AC153" s="176" t="s">
        <v>164</v>
      </c>
      <c r="AD153" s="170"/>
      <c r="AE153" s="4"/>
      <c r="AF153" s="26"/>
      <c r="AG153" s="4"/>
      <c r="AH153" s="4"/>
      <c r="AI153" s="1"/>
      <c r="AJ153" s="1"/>
      <c r="AK153" s="1"/>
      <c r="AL153" s="1"/>
      <c r="AM153" s="1"/>
      <c r="AN153" s="1"/>
    </row>
    <row r="154" spans="1:40" ht="9.75" customHeight="1">
      <c r="A154" s="286"/>
      <c r="B154" s="276"/>
      <c r="C154" s="276"/>
      <c r="D154" s="276"/>
      <c r="E154" s="276"/>
      <c r="F154" s="276"/>
      <c r="G154" s="272"/>
      <c r="H154" s="147" t="s">
        <v>36</v>
      </c>
      <c r="I154" s="5" t="s">
        <v>31</v>
      </c>
      <c r="J154" s="5"/>
      <c r="K154" s="5" t="s">
        <v>31</v>
      </c>
      <c r="L154" s="5" t="s">
        <v>31</v>
      </c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6"/>
      <c r="Y154" s="274"/>
      <c r="Z154" s="95"/>
      <c r="AA154" s="7"/>
      <c r="AB154" s="97"/>
      <c r="AC154" s="170"/>
      <c r="AD154" s="170"/>
      <c r="AE154" s="4"/>
      <c r="AF154" s="4"/>
      <c r="AG154" s="4"/>
      <c r="AH154" s="4"/>
      <c r="AI154" s="1"/>
      <c r="AJ154" s="1"/>
      <c r="AK154" s="1"/>
      <c r="AL154" s="1"/>
      <c r="AM154" s="1"/>
      <c r="AN154" s="1"/>
    </row>
    <row r="155" spans="1:40" ht="9.75" customHeight="1">
      <c r="A155" s="324">
        <f>A153+1</f>
        <v>76</v>
      </c>
      <c r="B155" s="275" t="s">
        <v>248</v>
      </c>
      <c r="C155" s="265"/>
      <c r="D155" s="307" t="s">
        <v>249</v>
      </c>
      <c r="E155" s="268">
        <v>3</v>
      </c>
      <c r="F155" s="269" t="s">
        <v>44</v>
      </c>
      <c r="G155" s="298" t="s">
        <v>45</v>
      </c>
      <c r="H155" s="293" t="s">
        <v>46</v>
      </c>
      <c r="I155" s="294"/>
      <c r="J155" s="294"/>
      <c r="K155" s="294"/>
      <c r="L155" s="294"/>
      <c r="M155" s="294"/>
      <c r="N155" s="294"/>
      <c r="O155" s="294"/>
      <c r="P155" s="294"/>
      <c r="Q155" s="294"/>
      <c r="R155" s="294"/>
      <c r="S155" s="294"/>
      <c r="T155" s="294"/>
      <c r="U155" s="294"/>
      <c r="V155" s="294"/>
      <c r="W155" s="294"/>
      <c r="X155" s="295"/>
      <c r="Y155" s="292" t="s">
        <v>47</v>
      </c>
      <c r="Z155" s="98" t="s">
        <v>48</v>
      </c>
      <c r="AA155" s="12">
        <v>5012539</v>
      </c>
      <c r="AB155" s="99" t="str">
        <f>HYPERLINK("mailto:fotokeskus@hot.ee","fotokeskus@hot.ee")</f>
        <v>fotokeskus@hot.ee</v>
      </c>
      <c r="AC155" s="174" t="s">
        <v>49</v>
      </c>
      <c r="AD155" s="175"/>
      <c r="AE155" s="4"/>
      <c r="AF155" s="4"/>
      <c r="AG155" s="4"/>
      <c r="AH155" s="4"/>
      <c r="AI155" s="1"/>
      <c r="AJ155" s="1"/>
      <c r="AK155" s="1"/>
      <c r="AL155" s="1"/>
      <c r="AM155" s="1"/>
      <c r="AN155" s="1"/>
    </row>
    <row r="156" spans="1:40" ht="9.75" customHeight="1">
      <c r="A156" s="286"/>
      <c r="B156" s="276"/>
      <c r="C156" s="276"/>
      <c r="D156" s="276"/>
      <c r="E156" s="276"/>
      <c r="F156" s="276"/>
      <c r="G156" s="272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71"/>
      <c r="U156" s="271"/>
      <c r="V156" s="271"/>
      <c r="W156" s="271"/>
      <c r="X156" s="296"/>
      <c r="Y156" s="274"/>
      <c r="Z156" s="95"/>
      <c r="AA156" s="7"/>
      <c r="AB156" s="97"/>
      <c r="AC156" s="175"/>
      <c r="AD156" s="175"/>
      <c r="AE156" s="4"/>
      <c r="AF156" s="4"/>
      <c r="AG156" s="4"/>
      <c r="AH156" s="4"/>
      <c r="AI156" s="1"/>
      <c r="AJ156" s="1"/>
      <c r="AK156" s="1"/>
      <c r="AL156" s="1"/>
      <c r="AM156" s="1"/>
      <c r="AN156" s="1"/>
    </row>
    <row r="157" spans="1:40" ht="9.75" customHeight="1">
      <c r="A157" s="285">
        <v>77</v>
      </c>
      <c r="B157" s="275" t="s">
        <v>248</v>
      </c>
      <c r="C157" s="288"/>
      <c r="D157" s="136" t="s">
        <v>413</v>
      </c>
      <c r="E157" s="268">
        <v>3</v>
      </c>
      <c r="F157" s="270" t="s">
        <v>28</v>
      </c>
      <c r="G157" s="260" t="s">
        <v>415</v>
      </c>
      <c r="H157" s="39" t="s">
        <v>30</v>
      </c>
      <c r="I157" s="132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10" t="s">
        <v>31</v>
      </c>
      <c r="Y157" s="273" t="s">
        <v>197</v>
      </c>
      <c r="Z157" s="98" t="s">
        <v>198</v>
      </c>
      <c r="AA157" s="12">
        <v>5014427</v>
      </c>
      <c r="AB157" s="99" t="str">
        <f>HYPERLINK("mailto:info@proklubi.ee","info@proklubi.ee")</f>
        <v>info@proklubi.ee</v>
      </c>
      <c r="AC157" s="176"/>
      <c r="AD157" s="175"/>
      <c r="AE157" s="4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9.75" customHeight="1">
      <c r="A158" s="286"/>
      <c r="B158" s="276"/>
      <c r="C158" s="289"/>
      <c r="D158" s="143" t="s">
        <v>414</v>
      </c>
      <c r="E158" s="276"/>
      <c r="F158" s="271"/>
      <c r="G158" s="272"/>
      <c r="H158" s="147" t="s">
        <v>36</v>
      </c>
      <c r="I158" s="14"/>
      <c r="J158" s="5"/>
      <c r="K158" s="5"/>
      <c r="L158" s="5"/>
      <c r="M158" s="5"/>
      <c r="N158" s="5"/>
      <c r="O158" s="5"/>
      <c r="P158" s="11"/>
      <c r="Q158" s="11"/>
      <c r="R158" s="11"/>
      <c r="S158" s="11"/>
      <c r="T158" s="11"/>
      <c r="U158" s="11"/>
      <c r="V158" s="11"/>
      <c r="W158" s="11"/>
      <c r="X158" s="6" t="s">
        <v>31</v>
      </c>
      <c r="Y158" s="274"/>
      <c r="Z158" s="95"/>
      <c r="AA158" s="7"/>
      <c r="AB158" s="97"/>
      <c r="AC158" s="176"/>
      <c r="AD158" s="170"/>
      <c r="AE158" s="4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9.75" customHeight="1">
      <c r="A159" s="324">
        <v>78</v>
      </c>
      <c r="B159" s="275" t="s">
        <v>250</v>
      </c>
      <c r="C159" s="265"/>
      <c r="D159" s="384" t="s">
        <v>251</v>
      </c>
      <c r="E159" s="268">
        <v>3</v>
      </c>
      <c r="F159" s="297" t="s">
        <v>44</v>
      </c>
      <c r="G159" s="337" t="s">
        <v>45</v>
      </c>
      <c r="H159" s="403" t="s">
        <v>46</v>
      </c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342"/>
      <c r="W159" s="342"/>
      <c r="X159" s="359"/>
      <c r="Y159" s="451" t="s">
        <v>47</v>
      </c>
      <c r="Z159" s="98" t="s">
        <v>48</v>
      </c>
      <c r="AA159" s="12">
        <v>5012539</v>
      </c>
      <c r="AB159" s="99" t="s">
        <v>252</v>
      </c>
      <c r="AC159" s="174" t="s">
        <v>49</v>
      </c>
      <c r="AD159" s="170"/>
      <c r="AE159" s="4"/>
      <c r="AF159" s="4"/>
      <c r="AG159" s="4"/>
      <c r="AH159" s="4"/>
      <c r="AI159" s="1"/>
      <c r="AJ159" s="1"/>
      <c r="AK159" s="1"/>
      <c r="AL159" s="1"/>
      <c r="AM159" s="1"/>
      <c r="AN159" s="1"/>
    </row>
    <row r="160" spans="1:40" ht="9.75" customHeight="1">
      <c r="A160" s="286"/>
      <c r="B160" s="276"/>
      <c r="C160" s="276"/>
      <c r="D160" s="276"/>
      <c r="E160" s="276"/>
      <c r="F160" s="276"/>
      <c r="G160" s="272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96"/>
      <c r="Y160" s="274"/>
      <c r="Z160" s="92"/>
      <c r="AA160" s="3"/>
      <c r="AB160" s="102"/>
      <c r="AC160" s="170"/>
      <c r="AD160" s="170"/>
      <c r="AE160" s="4"/>
      <c r="AF160" s="4"/>
      <c r="AG160" s="4"/>
      <c r="AH160" s="4"/>
      <c r="AI160" s="1"/>
      <c r="AJ160" s="1"/>
      <c r="AK160" s="1"/>
      <c r="AL160" s="1"/>
      <c r="AM160" s="1"/>
      <c r="AN160" s="1"/>
    </row>
    <row r="161" spans="1:40" ht="9.75" customHeight="1">
      <c r="A161" s="324">
        <v>79</v>
      </c>
      <c r="B161" s="275" t="s">
        <v>253</v>
      </c>
      <c r="C161" s="265" t="s">
        <v>254</v>
      </c>
      <c r="D161" s="383" t="s">
        <v>255</v>
      </c>
      <c r="E161" s="269" t="s">
        <v>181</v>
      </c>
      <c r="F161" s="270" t="s">
        <v>97</v>
      </c>
      <c r="G161" s="298" t="s">
        <v>64</v>
      </c>
      <c r="H161" s="39" t="s">
        <v>30</v>
      </c>
      <c r="I161" s="8" t="s">
        <v>31</v>
      </c>
      <c r="J161" s="8"/>
      <c r="K161" s="8" t="s">
        <v>31</v>
      </c>
      <c r="L161" s="8" t="s">
        <v>31</v>
      </c>
      <c r="M161" s="8" t="s">
        <v>31</v>
      </c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10"/>
      <c r="Y161" s="292" t="s">
        <v>256</v>
      </c>
      <c r="Z161" s="98" t="s">
        <v>257</v>
      </c>
      <c r="AA161" s="12">
        <v>5024403</v>
      </c>
      <c r="AB161" s="99" t="str">
        <f>HYPERLINK("mailto:ejl@ejl.ee","ejl@ejl.ee")</f>
        <v>ejl@ejl.ee</v>
      </c>
      <c r="AC161" s="176"/>
      <c r="AD161" s="170" t="s">
        <v>258</v>
      </c>
      <c r="AE161" s="4"/>
      <c r="AF161" s="20"/>
      <c r="AG161" s="25"/>
      <c r="AH161" s="20"/>
      <c r="AI161" s="1"/>
      <c r="AJ161" s="1"/>
      <c r="AK161" s="1"/>
      <c r="AL161" s="1"/>
      <c r="AM161" s="1"/>
      <c r="AN161" s="1"/>
    </row>
    <row r="162" spans="1:40" ht="9.75" customHeight="1">
      <c r="A162" s="286"/>
      <c r="B162" s="276"/>
      <c r="C162" s="276"/>
      <c r="D162" s="276"/>
      <c r="E162" s="276"/>
      <c r="F162" s="271"/>
      <c r="G162" s="272"/>
      <c r="H162" s="147" t="s">
        <v>36</v>
      </c>
      <c r="I162" s="5" t="s">
        <v>31</v>
      </c>
      <c r="J162" s="5"/>
      <c r="K162" s="5" t="s">
        <v>31</v>
      </c>
      <c r="L162" s="5" t="s">
        <v>31</v>
      </c>
      <c r="M162" s="5" t="s">
        <v>31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6"/>
      <c r="Y162" s="274"/>
      <c r="Z162" s="90"/>
      <c r="AA162" s="7"/>
      <c r="AB162" s="97"/>
      <c r="AC162" s="176"/>
      <c r="AD162" s="170"/>
      <c r="AE162" s="4"/>
      <c r="AF162" s="4"/>
      <c r="AG162" s="28"/>
      <c r="AH162" s="4"/>
      <c r="AI162" s="1"/>
      <c r="AJ162" s="1"/>
      <c r="AK162" s="1"/>
      <c r="AL162" s="1"/>
      <c r="AM162" s="1"/>
      <c r="AN162" s="1"/>
    </row>
    <row r="163" spans="1:31" s="64" customFormat="1" ht="9.75" customHeight="1" thickBot="1">
      <c r="A163" s="247">
        <v>80</v>
      </c>
      <c r="B163" s="291" t="s">
        <v>416</v>
      </c>
      <c r="C163" s="257"/>
      <c r="D163" s="239" t="s">
        <v>417</v>
      </c>
      <c r="E163" s="253">
        <v>3</v>
      </c>
      <c r="F163" s="241" t="s">
        <v>63</v>
      </c>
      <c r="G163" s="243" t="s">
        <v>369</v>
      </c>
      <c r="H163" s="152" t="s">
        <v>30</v>
      </c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 t="s">
        <v>31</v>
      </c>
      <c r="Y163" s="245" t="s">
        <v>183</v>
      </c>
      <c r="Z163" s="60" t="s">
        <v>319</v>
      </c>
      <c r="AA163" s="61">
        <v>53422196</v>
      </c>
      <c r="AB163" s="62" t="s">
        <v>320</v>
      </c>
      <c r="AC163" s="238" t="s">
        <v>199</v>
      </c>
      <c r="AD163" s="195"/>
      <c r="AE163" s="63"/>
    </row>
    <row r="164" spans="1:31" s="64" customFormat="1" ht="9.75" customHeight="1">
      <c r="A164" s="248"/>
      <c r="B164" s="276"/>
      <c r="C164" s="258"/>
      <c r="D164" s="259"/>
      <c r="E164" s="254"/>
      <c r="F164" s="242"/>
      <c r="G164" s="244"/>
      <c r="H164" s="149" t="s">
        <v>36</v>
      </c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6" t="s">
        <v>31</v>
      </c>
      <c r="Y164" s="246"/>
      <c r="Z164" s="67"/>
      <c r="AA164" s="68"/>
      <c r="AB164" s="69"/>
      <c r="AC164" s="172"/>
      <c r="AD164" s="172"/>
      <c r="AE164" s="63"/>
    </row>
    <row r="165" spans="1:40" ht="9.75" customHeight="1">
      <c r="A165" s="324">
        <v>81</v>
      </c>
      <c r="B165" s="333" t="s">
        <v>259</v>
      </c>
      <c r="C165" s="340"/>
      <c r="D165" s="137" t="s">
        <v>358</v>
      </c>
      <c r="E165" s="355">
        <v>3</v>
      </c>
      <c r="F165" s="382" t="s">
        <v>28</v>
      </c>
      <c r="G165" s="337" t="s">
        <v>260</v>
      </c>
      <c r="H165" s="150" t="s">
        <v>30</v>
      </c>
      <c r="I165" s="48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130" t="s">
        <v>31</v>
      </c>
      <c r="Y165" s="273" t="s">
        <v>77</v>
      </c>
      <c r="Z165" s="92" t="s">
        <v>78</v>
      </c>
      <c r="AA165" s="3">
        <v>5114179</v>
      </c>
      <c r="AB165" s="100" t="str">
        <f>HYPERLINK("mailto:info@mtbest.ee","info@mtbest.ee")</f>
        <v>info@mtbest.ee</v>
      </c>
      <c r="AC165" s="176" t="s">
        <v>39</v>
      </c>
      <c r="AD165" s="175"/>
      <c r="AE165" s="4"/>
      <c r="AF165" s="4"/>
      <c r="AG165" s="4"/>
      <c r="AH165" s="4"/>
      <c r="AI165" s="1"/>
      <c r="AJ165" s="1"/>
      <c r="AK165" s="1"/>
      <c r="AL165" s="1"/>
      <c r="AM165" s="1"/>
      <c r="AN165" s="1"/>
    </row>
    <row r="166" spans="1:40" ht="10.5" customHeight="1">
      <c r="A166" s="286"/>
      <c r="B166" s="271"/>
      <c r="C166" s="289"/>
      <c r="D166" s="128" t="s">
        <v>261</v>
      </c>
      <c r="E166" s="276"/>
      <c r="F166" s="271"/>
      <c r="G166" s="272"/>
      <c r="H166" s="147" t="s">
        <v>36</v>
      </c>
      <c r="I166" s="14"/>
      <c r="J166" s="5"/>
      <c r="K166" s="5"/>
      <c r="L166" s="5"/>
      <c r="M166" s="5"/>
      <c r="N166" s="5"/>
      <c r="O166" s="5"/>
      <c r="P166" s="11"/>
      <c r="Q166" s="11"/>
      <c r="R166" s="11"/>
      <c r="S166" s="11"/>
      <c r="T166" s="11"/>
      <c r="U166" s="11"/>
      <c r="V166" s="11"/>
      <c r="W166" s="11"/>
      <c r="X166" s="6" t="s">
        <v>31</v>
      </c>
      <c r="Y166" s="274"/>
      <c r="Z166" s="95"/>
      <c r="AA166" s="7"/>
      <c r="AB166" s="97"/>
      <c r="AC166" s="176"/>
      <c r="AD166" s="170"/>
      <c r="AE166" s="4"/>
      <c r="AF166" s="20"/>
      <c r="AG166" s="25"/>
      <c r="AH166" s="20"/>
      <c r="AI166" s="1"/>
      <c r="AJ166" s="1"/>
      <c r="AK166" s="1"/>
      <c r="AL166" s="1"/>
      <c r="AM166" s="1"/>
      <c r="AN166" s="1"/>
    </row>
    <row r="167" spans="1:31" s="64" customFormat="1" ht="9.75" customHeight="1" thickBot="1">
      <c r="A167" s="247">
        <v>82</v>
      </c>
      <c r="B167" s="290" t="s">
        <v>418</v>
      </c>
      <c r="C167" s="257"/>
      <c r="D167" s="70" t="s">
        <v>419</v>
      </c>
      <c r="E167" s="253">
        <v>3</v>
      </c>
      <c r="F167" s="241" t="s">
        <v>63</v>
      </c>
      <c r="G167" s="243" t="s">
        <v>421</v>
      </c>
      <c r="H167" s="152" t="s">
        <v>30</v>
      </c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 t="s">
        <v>31</v>
      </c>
      <c r="Y167" s="245" t="s">
        <v>183</v>
      </c>
      <c r="Z167" s="60" t="s">
        <v>319</v>
      </c>
      <c r="AA167" s="61">
        <v>53422196</v>
      </c>
      <c r="AB167" s="62" t="s">
        <v>320</v>
      </c>
      <c r="AC167" s="238" t="s">
        <v>73</v>
      </c>
      <c r="AD167" s="195"/>
      <c r="AE167" s="63"/>
    </row>
    <row r="168" spans="1:31" s="64" customFormat="1" ht="9.75" customHeight="1">
      <c r="A168" s="248"/>
      <c r="B168" s="279"/>
      <c r="C168" s="258"/>
      <c r="D168" s="129" t="s">
        <v>420</v>
      </c>
      <c r="E168" s="254"/>
      <c r="F168" s="242"/>
      <c r="G168" s="244"/>
      <c r="H168" s="149" t="s">
        <v>36</v>
      </c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6" t="s">
        <v>31</v>
      </c>
      <c r="Y168" s="246"/>
      <c r="Z168" s="67"/>
      <c r="AA168" s="68"/>
      <c r="AB168" s="69"/>
      <c r="AC168" s="172"/>
      <c r="AD168" s="172"/>
      <c r="AE168" s="63"/>
    </row>
    <row r="169" spans="1:40" ht="9.75" customHeight="1">
      <c r="A169" s="324">
        <v>83</v>
      </c>
      <c r="B169" s="287" t="s">
        <v>262</v>
      </c>
      <c r="C169" s="340" t="s">
        <v>263</v>
      </c>
      <c r="D169" s="307" t="s">
        <v>264</v>
      </c>
      <c r="E169" s="387" t="s">
        <v>265</v>
      </c>
      <c r="F169" s="297" t="s">
        <v>63</v>
      </c>
      <c r="G169" s="337"/>
      <c r="H169" s="150" t="s">
        <v>30</v>
      </c>
      <c r="I169" s="77" t="s">
        <v>31</v>
      </c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57"/>
      <c r="Y169" s="451" t="s">
        <v>197</v>
      </c>
      <c r="Z169" s="92" t="s">
        <v>198</v>
      </c>
      <c r="AA169" s="3">
        <v>5014427</v>
      </c>
      <c r="AB169" s="100" t="str">
        <f>HYPERLINK("mailto:info@proklubi.ee","info@proklubi.ee")</f>
        <v>info@proklubi.ee</v>
      </c>
      <c r="AC169" s="181" t="s">
        <v>266</v>
      </c>
      <c r="AD169" s="170" t="s">
        <v>267</v>
      </c>
      <c r="AE169" s="4"/>
      <c r="AF169" s="20"/>
      <c r="AG169" s="20"/>
      <c r="AH169" s="20"/>
      <c r="AI169" s="1"/>
      <c r="AJ169" s="1"/>
      <c r="AK169" s="1"/>
      <c r="AL169" s="1"/>
      <c r="AM169" s="1"/>
      <c r="AN169" s="1"/>
    </row>
    <row r="170" spans="1:40" ht="9.75" customHeight="1">
      <c r="A170" s="286"/>
      <c r="B170" s="276"/>
      <c r="C170" s="289"/>
      <c r="D170" s="276"/>
      <c r="E170" s="296"/>
      <c r="F170" s="276"/>
      <c r="G170" s="272"/>
      <c r="H170" s="147" t="s">
        <v>36</v>
      </c>
      <c r="I170" s="14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6"/>
      <c r="Y170" s="274"/>
      <c r="Z170" s="92"/>
      <c r="AA170" s="3"/>
      <c r="AB170" s="110"/>
      <c r="AC170" s="179"/>
      <c r="AD170" s="179" t="s">
        <v>268</v>
      </c>
      <c r="AE170" s="4"/>
      <c r="AF170" s="20"/>
      <c r="AG170" s="20"/>
      <c r="AH170" s="20"/>
      <c r="AI170" s="1"/>
      <c r="AJ170" s="1"/>
      <c r="AK170" s="1"/>
      <c r="AL170" s="1"/>
      <c r="AM170" s="1"/>
      <c r="AN170" s="1"/>
    </row>
    <row r="171" spans="1:40" ht="9.75" customHeight="1">
      <c r="A171" s="324">
        <f>A169+1</f>
        <v>84</v>
      </c>
      <c r="B171" s="389" t="s">
        <v>269</v>
      </c>
      <c r="C171" s="265"/>
      <c r="D171" s="348" t="s">
        <v>270</v>
      </c>
      <c r="E171" s="268">
        <v>3</v>
      </c>
      <c r="F171" s="269" t="s">
        <v>63</v>
      </c>
      <c r="G171" s="298" t="s">
        <v>45</v>
      </c>
      <c r="H171" s="39" t="s">
        <v>30</v>
      </c>
      <c r="I171" s="8" t="s">
        <v>31</v>
      </c>
      <c r="J171" s="8" t="s">
        <v>31</v>
      </c>
      <c r="K171" s="8" t="s">
        <v>31</v>
      </c>
      <c r="L171" s="8" t="s">
        <v>31</v>
      </c>
      <c r="M171" s="8" t="s">
        <v>31</v>
      </c>
      <c r="N171" s="8" t="s">
        <v>31</v>
      </c>
      <c r="O171" s="8"/>
      <c r="P171" s="8" t="s">
        <v>31</v>
      </c>
      <c r="Q171" s="8" t="s">
        <v>31</v>
      </c>
      <c r="R171" s="8" t="s">
        <v>31</v>
      </c>
      <c r="S171" s="8" t="s">
        <v>31</v>
      </c>
      <c r="T171" s="8" t="s">
        <v>31</v>
      </c>
      <c r="U171" s="8"/>
      <c r="V171" s="8"/>
      <c r="W171" s="8"/>
      <c r="X171" s="10"/>
      <c r="Y171" s="450" t="s">
        <v>205</v>
      </c>
      <c r="Z171" s="111" t="s">
        <v>206</v>
      </c>
      <c r="AA171" s="85">
        <v>55518713</v>
      </c>
      <c r="AB171" s="112" t="str">
        <f>HYPERLINK("mailto:info@taaramaeklubi.ee","info@taaramaeklubi.ee")</f>
        <v>info@taaramaeklubi.ee</v>
      </c>
      <c r="AC171" s="187" t="s">
        <v>73</v>
      </c>
      <c r="AD171" s="198" t="s">
        <v>35</v>
      </c>
      <c r="AE171" s="4"/>
      <c r="AF171" s="4"/>
      <c r="AG171" s="4"/>
      <c r="AH171" s="4"/>
      <c r="AI171" s="1"/>
      <c r="AJ171" s="1"/>
      <c r="AK171" s="1"/>
      <c r="AL171" s="1"/>
      <c r="AM171" s="1"/>
      <c r="AN171" s="1"/>
    </row>
    <row r="172" spans="1:40" ht="9.75" customHeight="1">
      <c r="A172" s="286"/>
      <c r="B172" s="296"/>
      <c r="C172" s="276"/>
      <c r="D172" s="276"/>
      <c r="E172" s="276"/>
      <c r="F172" s="276"/>
      <c r="G172" s="272"/>
      <c r="H172" s="147" t="s">
        <v>36</v>
      </c>
      <c r="I172" s="5" t="s">
        <v>31</v>
      </c>
      <c r="J172" s="5"/>
      <c r="K172" s="5" t="s">
        <v>31</v>
      </c>
      <c r="L172" s="5" t="s">
        <v>31</v>
      </c>
      <c r="M172" s="5" t="s">
        <v>31</v>
      </c>
      <c r="N172" s="5" t="s">
        <v>31</v>
      </c>
      <c r="O172" s="5"/>
      <c r="P172" s="5"/>
      <c r="Q172" s="5"/>
      <c r="R172" s="5"/>
      <c r="S172" s="5"/>
      <c r="T172" s="5"/>
      <c r="U172" s="5"/>
      <c r="V172" s="5"/>
      <c r="W172" s="5"/>
      <c r="X172" s="6"/>
      <c r="Y172" s="274"/>
      <c r="Z172" s="113"/>
      <c r="AA172" s="52"/>
      <c r="AB172" s="114"/>
      <c r="AC172" s="188"/>
      <c r="AD172" s="199"/>
      <c r="AE172" s="4"/>
      <c r="AF172" s="4"/>
      <c r="AG172" s="4"/>
      <c r="AH172" s="4"/>
      <c r="AI172" s="1"/>
      <c r="AJ172" s="1"/>
      <c r="AK172" s="1"/>
      <c r="AL172" s="1"/>
      <c r="AM172" s="1"/>
      <c r="AN172" s="1"/>
    </row>
    <row r="173" spans="1:40" ht="9.75" customHeight="1">
      <c r="A173" s="324">
        <f>A171+1</f>
        <v>85</v>
      </c>
      <c r="B173" s="287" t="s">
        <v>271</v>
      </c>
      <c r="C173" s="340"/>
      <c r="D173" s="383" t="s">
        <v>272</v>
      </c>
      <c r="E173" s="384" t="s">
        <v>155</v>
      </c>
      <c r="F173" s="297" t="s">
        <v>97</v>
      </c>
      <c r="G173" s="337" t="s">
        <v>64</v>
      </c>
      <c r="H173" s="150" t="s">
        <v>30</v>
      </c>
      <c r="I173" s="84"/>
      <c r="J173" s="84"/>
      <c r="K173" s="84"/>
      <c r="L173" s="84"/>
      <c r="M173" s="84"/>
      <c r="N173" s="77"/>
      <c r="O173" s="77"/>
      <c r="P173" s="77"/>
      <c r="Q173" s="77" t="s">
        <v>31</v>
      </c>
      <c r="R173" s="77" t="s">
        <v>31</v>
      </c>
      <c r="S173" s="77" t="s">
        <v>31</v>
      </c>
      <c r="T173" s="77" t="s">
        <v>31</v>
      </c>
      <c r="U173" s="77"/>
      <c r="V173" s="77"/>
      <c r="W173" s="77"/>
      <c r="X173" s="130"/>
      <c r="Y173" s="451" t="s">
        <v>54</v>
      </c>
      <c r="Z173" s="92" t="s">
        <v>55</v>
      </c>
      <c r="AA173" s="3">
        <v>5031960</v>
      </c>
      <c r="AB173" s="94" t="str">
        <f>HYPERLINK("mailto:rattapood@solo.ee","rattapood@solo.ee")</f>
        <v>rattapood@solo.ee</v>
      </c>
      <c r="AC173" s="173" t="s">
        <v>164</v>
      </c>
      <c r="AD173" s="193" t="s">
        <v>60</v>
      </c>
      <c r="AE173" s="4"/>
      <c r="AF173" s="20"/>
      <c r="AG173" s="20"/>
      <c r="AH173" s="20"/>
      <c r="AI173" s="1"/>
      <c r="AJ173" s="1"/>
      <c r="AK173" s="1"/>
      <c r="AL173" s="1"/>
      <c r="AM173" s="1"/>
      <c r="AN173" s="1"/>
    </row>
    <row r="174" spans="1:40" ht="9.75" customHeight="1">
      <c r="A174" s="286"/>
      <c r="B174" s="276"/>
      <c r="C174" s="289"/>
      <c r="D174" s="276"/>
      <c r="E174" s="276"/>
      <c r="F174" s="276"/>
      <c r="G174" s="272"/>
      <c r="H174" s="147" t="s">
        <v>36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11"/>
      <c r="X174" s="22"/>
      <c r="Y174" s="274"/>
      <c r="Z174" s="95"/>
      <c r="AA174" s="7"/>
      <c r="AB174" s="91"/>
      <c r="AC174" s="170"/>
      <c r="AD174" s="170"/>
      <c r="AE174" s="4"/>
      <c r="AF174" s="29"/>
      <c r="AG174" s="20"/>
      <c r="AH174" s="20"/>
      <c r="AI174" s="1"/>
      <c r="AJ174" s="1"/>
      <c r="AK174" s="1"/>
      <c r="AL174" s="1"/>
      <c r="AM174" s="1"/>
      <c r="AN174" s="1"/>
    </row>
    <row r="175" spans="1:40" ht="9.75" customHeight="1">
      <c r="A175" s="285">
        <v>86</v>
      </c>
      <c r="B175" s="287" t="s">
        <v>271</v>
      </c>
      <c r="C175" s="288"/>
      <c r="D175" s="136" t="s">
        <v>422</v>
      </c>
      <c r="E175" s="268">
        <v>3</v>
      </c>
      <c r="F175" s="270" t="s">
        <v>28</v>
      </c>
      <c r="G175" s="260" t="s">
        <v>424</v>
      </c>
      <c r="H175" s="39" t="s">
        <v>30</v>
      </c>
      <c r="I175" s="132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10" t="s">
        <v>31</v>
      </c>
      <c r="Y175" s="273" t="s">
        <v>197</v>
      </c>
      <c r="Z175" s="98" t="s">
        <v>198</v>
      </c>
      <c r="AA175" s="12">
        <v>5014427</v>
      </c>
      <c r="AB175" s="99" t="str">
        <f>HYPERLINK("mailto:info@proklubi.ee","info@proklubi.ee")</f>
        <v>info@proklubi.ee</v>
      </c>
      <c r="AC175" s="176"/>
      <c r="AD175" s="175"/>
      <c r="AE175" s="4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9.75" customHeight="1">
      <c r="A176" s="286"/>
      <c r="B176" s="276"/>
      <c r="C176" s="289"/>
      <c r="D176" s="143" t="s">
        <v>423</v>
      </c>
      <c r="E176" s="276"/>
      <c r="F176" s="271"/>
      <c r="G176" s="272"/>
      <c r="H176" s="147" t="s">
        <v>36</v>
      </c>
      <c r="I176" s="14"/>
      <c r="J176" s="5"/>
      <c r="K176" s="5"/>
      <c r="L176" s="5"/>
      <c r="M176" s="5"/>
      <c r="N176" s="5"/>
      <c r="O176" s="5"/>
      <c r="P176" s="11"/>
      <c r="Q176" s="11"/>
      <c r="R176" s="11"/>
      <c r="S176" s="11"/>
      <c r="T176" s="11"/>
      <c r="U176" s="11"/>
      <c r="V176" s="11"/>
      <c r="W176" s="11"/>
      <c r="X176" s="6" t="s">
        <v>31</v>
      </c>
      <c r="Y176" s="274"/>
      <c r="Z176" s="95"/>
      <c r="AA176" s="7"/>
      <c r="AB176" s="97"/>
      <c r="AC176" s="176"/>
      <c r="AD176" s="170"/>
      <c r="AE176" s="4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9.75" customHeight="1">
      <c r="A177" s="324">
        <v>87</v>
      </c>
      <c r="B177" s="284" t="s">
        <v>273</v>
      </c>
      <c r="C177" s="288"/>
      <c r="D177" s="384" t="s">
        <v>274</v>
      </c>
      <c r="E177" s="269">
        <v>2</v>
      </c>
      <c r="F177" s="270" t="s">
        <v>28</v>
      </c>
      <c r="G177" s="298" t="s">
        <v>260</v>
      </c>
      <c r="H177" s="39" t="s">
        <v>30</v>
      </c>
      <c r="I177" s="8" t="s">
        <v>31</v>
      </c>
      <c r="J177" s="8"/>
      <c r="K177" s="8" t="s">
        <v>31</v>
      </c>
      <c r="L177" s="8" t="s">
        <v>31</v>
      </c>
      <c r="M177" s="8" t="s">
        <v>31</v>
      </c>
      <c r="N177" s="8" t="s">
        <v>31</v>
      </c>
      <c r="O177" s="8"/>
      <c r="P177" s="8"/>
      <c r="Q177" s="8" t="s">
        <v>31</v>
      </c>
      <c r="R177" s="8" t="s">
        <v>31</v>
      </c>
      <c r="S177" s="8" t="s">
        <v>31</v>
      </c>
      <c r="T177" s="8"/>
      <c r="U177" s="8"/>
      <c r="V177" s="8"/>
      <c r="W177" s="8"/>
      <c r="X177" s="10"/>
      <c r="Y177" s="292" t="s">
        <v>54</v>
      </c>
      <c r="Z177" s="98" t="s">
        <v>55</v>
      </c>
      <c r="AA177" s="12">
        <v>5031960</v>
      </c>
      <c r="AB177" s="99" t="str">
        <f>HYPERLINK("mailto:rattapood@solo.ee","rattapood@solo.ee")</f>
        <v>rattapood@solo.ee</v>
      </c>
      <c r="AC177" s="176" t="s">
        <v>34</v>
      </c>
      <c r="AD177" s="175"/>
      <c r="AE177" s="4"/>
      <c r="AF177" s="20"/>
      <c r="AG177" s="20"/>
      <c r="AH177" s="20"/>
      <c r="AI177" s="1"/>
      <c r="AJ177" s="1"/>
      <c r="AK177" s="1"/>
      <c r="AL177" s="1"/>
      <c r="AM177" s="1"/>
      <c r="AN177" s="1"/>
    </row>
    <row r="178" spans="1:40" ht="9.75" customHeight="1">
      <c r="A178" s="286"/>
      <c r="B178" s="271"/>
      <c r="C178" s="289"/>
      <c r="D178" s="276"/>
      <c r="E178" s="276"/>
      <c r="F178" s="271"/>
      <c r="G178" s="272"/>
      <c r="H178" s="147" t="s">
        <v>36</v>
      </c>
      <c r="I178" s="5" t="s">
        <v>31</v>
      </c>
      <c r="J178" s="5"/>
      <c r="K178" s="5" t="s">
        <v>31</v>
      </c>
      <c r="L178" s="5" t="s">
        <v>31</v>
      </c>
      <c r="M178" s="5" t="s">
        <v>31</v>
      </c>
      <c r="N178" s="5" t="s">
        <v>31</v>
      </c>
      <c r="O178" s="5"/>
      <c r="P178" s="5"/>
      <c r="Q178" s="5"/>
      <c r="R178" s="5"/>
      <c r="S178" s="5"/>
      <c r="T178" s="5"/>
      <c r="U178" s="5"/>
      <c r="V178" s="5"/>
      <c r="W178" s="5"/>
      <c r="X178" s="6"/>
      <c r="Y178" s="274"/>
      <c r="Z178" s="95"/>
      <c r="AA178" s="7"/>
      <c r="AB178" s="97"/>
      <c r="AC178" s="170"/>
      <c r="AD178" s="175"/>
      <c r="AE178" s="4"/>
      <c r="AF178" s="4"/>
      <c r="AG178" s="4"/>
      <c r="AH178" s="4"/>
      <c r="AI178" s="1"/>
      <c r="AJ178" s="1"/>
      <c r="AK178" s="1"/>
      <c r="AL178" s="1"/>
      <c r="AM178" s="1"/>
      <c r="AN178" s="1"/>
    </row>
    <row r="179" spans="1:40" s="49" customFormat="1" ht="9.75" customHeight="1">
      <c r="A179" s="324">
        <v>88</v>
      </c>
      <c r="B179" s="275" t="s">
        <v>273</v>
      </c>
      <c r="C179" s="265"/>
      <c r="D179" s="131" t="s">
        <v>275</v>
      </c>
      <c r="E179" s="268">
        <v>3</v>
      </c>
      <c r="F179" s="269" t="s">
        <v>63</v>
      </c>
      <c r="G179" s="298" t="s">
        <v>45</v>
      </c>
      <c r="H179" s="39" t="s">
        <v>30</v>
      </c>
      <c r="I179" s="8" t="s">
        <v>31</v>
      </c>
      <c r="J179" s="8" t="s">
        <v>31</v>
      </c>
      <c r="K179" s="8" t="s">
        <v>31</v>
      </c>
      <c r="L179" s="8" t="s">
        <v>31</v>
      </c>
      <c r="M179" s="8" t="s">
        <v>31</v>
      </c>
      <c r="N179" s="8" t="s">
        <v>31</v>
      </c>
      <c r="O179" s="8"/>
      <c r="P179" s="8" t="s">
        <v>31</v>
      </c>
      <c r="Q179" s="8" t="s">
        <v>31</v>
      </c>
      <c r="R179" s="8" t="s">
        <v>31</v>
      </c>
      <c r="S179" s="8" t="s">
        <v>31</v>
      </c>
      <c r="T179" s="8" t="s">
        <v>31</v>
      </c>
      <c r="U179" s="8"/>
      <c r="V179" s="8"/>
      <c r="W179" s="8"/>
      <c r="X179" s="10"/>
      <c r="Y179" s="450" t="s">
        <v>205</v>
      </c>
      <c r="Z179" s="92" t="s">
        <v>206</v>
      </c>
      <c r="AA179" s="21">
        <v>55518713</v>
      </c>
      <c r="AB179" s="105" t="str">
        <f>HYPERLINK("mailto:info@taaramaeklubi.ee","info@taaramaeklubi.ee")</f>
        <v>info@taaramaeklubi.ee</v>
      </c>
      <c r="AC179" s="176" t="s">
        <v>39</v>
      </c>
      <c r="AD179" s="175" t="s">
        <v>35</v>
      </c>
      <c r="AE179" s="47"/>
      <c r="AF179" s="47"/>
      <c r="AG179" s="47"/>
      <c r="AH179" s="47"/>
      <c r="AI179" s="48"/>
      <c r="AJ179" s="48"/>
      <c r="AK179" s="48"/>
      <c r="AL179" s="48"/>
      <c r="AM179" s="48"/>
      <c r="AN179" s="48"/>
    </row>
    <row r="180" spans="1:40" s="56" customFormat="1" ht="9.75" customHeight="1" thickBot="1">
      <c r="A180" s="325"/>
      <c r="B180" s="266"/>
      <c r="C180" s="266"/>
      <c r="D180" s="224" t="s">
        <v>425</v>
      </c>
      <c r="E180" s="266"/>
      <c r="F180" s="266"/>
      <c r="G180" s="366"/>
      <c r="H180" s="212" t="s">
        <v>36</v>
      </c>
      <c r="I180" s="214" t="s">
        <v>31</v>
      </c>
      <c r="J180" s="214"/>
      <c r="K180" s="214" t="s">
        <v>31</v>
      </c>
      <c r="L180" s="214" t="s">
        <v>31</v>
      </c>
      <c r="M180" s="214" t="s">
        <v>31</v>
      </c>
      <c r="N180" s="214" t="s">
        <v>31</v>
      </c>
      <c r="O180" s="214"/>
      <c r="P180" s="214"/>
      <c r="Q180" s="214"/>
      <c r="R180" s="214"/>
      <c r="S180" s="214"/>
      <c r="T180" s="214"/>
      <c r="U180" s="214"/>
      <c r="V180" s="214"/>
      <c r="W180" s="214"/>
      <c r="X180" s="216"/>
      <c r="Y180" s="321"/>
      <c r="Z180" s="113"/>
      <c r="AA180" s="52"/>
      <c r="AB180" s="114"/>
      <c r="AC180" s="188"/>
      <c r="AD180" s="199"/>
      <c r="AE180" s="53"/>
      <c r="AF180" s="54"/>
      <c r="AG180" s="53"/>
      <c r="AH180" s="53"/>
      <c r="AI180" s="55"/>
      <c r="AJ180" s="55"/>
      <c r="AK180" s="55"/>
      <c r="AL180" s="55"/>
      <c r="AM180" s="55"/>
      <c r="AN180" s="55"/>
    </row>
    <row r="181" spans="1:31" s="64" customFormat="1" ht="9.75" customHeight="1" thickBot="1">
      <c r="A181" s="277">
        <v>89</v>
      </c>
      <c r="B181" s="278" t="s">
        <v>426</v>
      </c>
      <c r="C181" s="280"/>
      <c r="D181" s="225" t="s">
        <v>427</v>
      </c>
      <c r="E181" s="281">
        <v>3</v>
      </c>
      <c r="F181" s="226" t="s">
        <v>63</v>
      </c>
      <c r="G181" s="282" t="s">
        <v>64</v>
      </c>
      <c r="H181" s="217" t="s">
        <v>30</v>
      </c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  <c r="W181" s="218"/>
      <c r="X181" s="218" t="s">
        <v>31</v>
      </c>
      <c r="Y181" s="283" t="s">
        <v>183</v>
      </c>
      <c r="Z181" s="60" t="s">
        <v>319</v>
      </c>
      <c r="AA181" s="61">
        <v>53422196</v>
      </c>
      <c r="AB181" s="62" t="s">
        <v>320</v>
      </c>
      <c r="AC181" s="238" t="s">
        <v>173</v>
      </c>
      <c r="AD181" s="195"/>
      <c r="AE181" s="63"/>
    </row>
    <row r="182" spans="1:31" s="64" customFormat="1" ht="9.75" customHeight="1">
      <c r="A182" s="248"/>
      <c r="B182" s="279"/>
      <c r="C182" s="258"/>
      <c r="D182" s="129" t="s">
        <v>428</v>
      </c>
      <c r="E182" s="254"/>
      <c r="F182" s="146" t="s">
        <v>28</v>
      </c>
      <c r="G182" s="244"/>
      <c r="H182" s="149" t="s">
        <v>36</v>
      </c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6" t="s">
        <v>31</v>
      </c>
      <c r="Y182" s="246"/>
      <c r="Z182" s="67"/>
      <c r="AA182" s="68"/>
      <c r="AB182" s="69"/>
      <c r="AC182" s="172"/>
      <c r="AD182" s="172"/>
      <c r="AE182" s="63"/>
    </row>
    <row r="183" spans="1:40" ht="9.75" customHeight="1">
      <c r="A183" s="285">
        <v>90</v>
      </c>
      <c r="B183" s="333" t="s">
        <v>276</v>
      </c>
      <c r="C183" s="340"/>
      <c r="D183" s="137" t="s">
        <v>359</v>
      </c>
      <c r="E183" s="355">
        <v>3</v>
      </c>
      <c r="F183" s="382" t="s">
        <v>28</v>
      </c>
      <c r="G183" s="337" t="s">
        <v>277</v>
      </c>
      <c r="H183" s="150" t="s">
        <v>30</v>
      </c>
      <c r="I183" s="48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130" t="s">
        <v>31</v>
      </c>
      <c r="Y183" s="273" t="s">
        <v>77</v>
      </c>
      <c r="Z183" s="92" t="s">
        <v>78</v>
      </c>
      <c r="AA183" s="3">
        <v>5114179</v>
      </c>
      <c r="AB183" s="100" t="str">
        <f>HYPERLINK("mailto:info@mtbest.ee","info@mtbest.ee")</f>
        <v>info@mtbest.ee</v>
      </c>
      <c r="AC183" s="173" t="s">
        <v>39</v>
      </c>
      <c r="AD183" s="196"/>
      <c r="AE183" s="4"/>
      <c r="AF183" s="4"/>
      <c r="AG183" s="4"/>
      <c r="AH183" s="4"/>
      <c r="AI183" s="1"/>
      <c r="AJ183" s="1"/>
      <c r="AK183" s="1"/>
      <c r="AL183" s="1"/>
      <c r="AM183" s="1"/>
      <c r="AN183" s="1"/>
    </row>
    <row r="184" spans="1:40" ht="9.75" customHeight="1">
      <c r="A184" s="286"/>
      <c r="B184" s="271"/>
      <c r="C184" s="289"/>
      <c r="D184" s="128" t="s">
        <v>278</v>
      </c>
      <c r="E184" s="276"/>
      <c r="F184" s="271"/>
      <c r="G184" s="272"/>
      <c r="H184" s="147" t="s">
        <v>36</v>
      </c>
      <c r="I184" s="14"/>
      <c r="J184" s="5"/>
      <c r="K184" s="5"/>
      <c r="L184" s="5"/>
      <c r="M184" s="5"/>
      <c r="N184" s="5"/>
      <c r="O184" s="5"/>
      <c r="P184" s="11"/>
      <c r="Q184" s="11"/>
      <c r="R184" s="11"/>
      <c r="S184" s="11"/>
      <c r="T184" s="11"/>
      <c r="U184" s="11"/>
      <c r="V184" s="11"/>
      <c r="W184" s="11"/>
      <c r="X184" s="6" t="s">
        <v>31</v>
      </c>
      <c r="Y184" s="274"/>
      <c r="Z184" s="95"/>
      <c r="AA184" s="7"/>
      <c r="AB184" s="97"/>
      <c r="AC184" s="176"/>
      <c r="AD184" s="170"/>
      <c r="AE184" s="4"/>
      <c r="AF184" s="4"/>
      <c r="AG184" s="4"/>
      <c r="AH184" s="4"/>
      <c r="AI184" s="1"/>
      <c r="AJ184" s="1"/>
      <c r="AK184" s="1"/>
      <c r="AL184" s="1"/>
      <c r="AM184" s="1"/>
      <c r="AN184" s="1"/>
    </row>
    <row r="185" spans="1:40" ht="9.75" customHeight="1">
      <c r="A185" s="285">
        <v>91</v>
      </c>
      <c r="B185" s="291" t="s">
        <v>429</v>
      </c>
      <c r="C185" s="288"/>
      <c r="D185" s="136" t="s">
        <v>430</v>
      </c>
      <c r="E185" s="268">
        <v>3</v>
      </c>
      <c r="F185" s="270" t="s">
        <v>28</v>
      </c>
      <c r="G185" s="260" t="s">
        <v>432</v>
      </c>
      <c r="H185" s="39" t="s">
        <v>30</v>
      </c>
      <c r="I185" s="132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10" t="s">
        <v>31</v>
      </c>
      <c r="Y185" s="273" t="s">
        <v>197</v>
      </c>
      <c r="Z185" s="98" t="s">
        <v>198</v>
      </c>
      <c r="AA185" s="12">
        <v>5014427</v>
      </c>
      <c r="AB185" s="99" t="str">
        <f>HYPERLINK("mailto:info@proklubi.ee","info@proklubi.ee")</f>
        <v>info@proklubi.ee</v>
      </c>
      <c r="AC185" s="176"/>
      <c r="AD185" s="175"/>
      <c r="AE185" s="4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9.75" customHeight="1">
      <c r="A186" s="286"/>
      <c r="B186" s="276"/>
      <c r="C186" s="289"/>
      <c r="D186" s="143" t="s">
        <v>431</v>
      </c>
      <c r="E186" s="276"/>
      <c r="F186" s="271"/>
      <c r="G186" s="272"/>
      <c r="H186" s="147" t="s">
        <v>36</v>
      </c>
      <c r="I186" s="14"/>
      <c r="J186" s="5"/>
      <c r="K186" s="5"/>
      <c r="L186" s="5"/>
      <c r="M186" s="5"/>
      <c r="N186" s="5"/>
      <c r="O186" s="5"/>
      <c r="P186" s="11"/>
      <c r="Q186" s="11"/>
      <c r="R186" s="11"/>
      <c r="S186" s="11"/>
      <c r="T186" s="11"/>
      <c r="U186" s="11"/>
      <c r="V186" s="11"/>
      <c r="W186" s="11"/>
      <c r="X186" s="6" t="s">
        <v>31</v>
      </c>
      <c r="Y186" s="274"/>
      <c r="Z186" s="95"/>
      <c r="AA186" s="7"/>
      <c r="AB186" s="97"/>
      <c r="AC186" s="176"/>
      <c r="AD186" s="170"/>
      <c r="AE186" s="4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9" customHeight="1">
      <c r="A187" s="324">
        <v>92</v>
      </c>
      <c r="B187" s="275" t="s">
        <v>279</v>
      </c>
      <c r="C187" s="385"/>
      <c r="D187" s="131" t="s">
        <v>280</v>
      </c>
      <c r="E187" s="268">
        <v>3</v>
      </c>
      <c r="F187" s="269" t="s">
        <v>28</v>
      </c>
      <c r="G187" s="298" t="s">
        <v>217</v>
      </c>
      <c r="H187" s="39" t="s">
        <v>30</v>
      </c>
      <c r="I187" s="8" t="s">
        <v>31</v>
      </c>
      <c r="J187" s="8" t="s">
        <v>31</v>
      </c>
      <c r="K187" s="8" t="s">
        <v>31</v>
      </c>
      <c r="L187" s="8" t="s">
        <v>31</v>
      </c>
      <c r="M187" s="8" t="s">
        <v>31</v>
      </c>
      <c r="N187" s="8" t="s">
        <v>31</v>
      </c>
      <c r="O187" s="8"/>
      <c r="P187" s="8"/>
      <c r="Q187" s="8" t="s">
        <v>31</v>
      </c>
      <c r="R187" s="8" t="s">
        <v>31</v>
      </c>
      <c r="S187" s="8" t="s">
        <v>31</v>
      </c>
      <c r="T187" s="8" t="s">
        <v>31</v>
      </c>
      <c r="U187" s="8" t="s">
        <v>31</v>
      </c>
      <c r="V187" s="8" t="s">
        <v>31</v>
      </c>
      <c r="W187" s="8" t="s">
        <v>31</v>
      </c>
      <c r="X187" s="10"/>
      <c r="Y187" s="452" t="s">
        <v>218</v>
      </c>
      <c r="Z187" s="98" t="s">
        <v>219</v>
      </c>
      <c r="AA187" s="12">
        <v>56461431</v>
      </c>
      <c r="AB187" s="99" t="str">
        <f>HYPERLINK("mailto:kaidojuur@gmail.com","kaidojuur@gmail.com")</f>
        <v>kaidojuur@gmail.com</v>
      </c>
      <c r="AC187" s="176"/>
      <c r="AD187" s="175"/>
      <c r="AE187" s="4"/>
      <c r="AF187" s="4"/>
      <c r="AG187" s="4"/>
      <c r="AH187" s="4"/>
      <c r="AI187" s="1"/>
      <c r="AJ187" s="1"/>
      <c r="AK187" s="1"/>
      <c r="AL187" s="1"/>
      <c r="AM187" s="1"/>
      <c r="AN187" s="1"/>
    </row>
    <row r="188" spans="1:40" ht="9" customHeight="1">
      <c r="A188" s="286"/>
      <c r="B188" s="276"/>
      <c r="C188" s="276"/>
      <c r="D188" s="128" t="s">
        <v>281</v>
      </c>
      <c r="E188" s="276"/>
      <c r="F188" s="276"/>
      <c r="G188" s="272"/>
      <c r="H188" s="147" t="s">
        <v>36</v>
      </c>
      <c r="I188" s="5" t="s">
        <v>31</v>
      </c>
      <c r="J188" s="5"/>
      <c r="K188" s="5" t="s">
        <v>31</v>
      </c>
      <c r="L188" s="5" t="s">
        <v>31</v>
      </c>
      <c r="M188" s="5" t="s">
        <v>31</v>
      </c>
      <c r="N188" s="5" t="s">
        <v>31</v>
      </c>
      <c r="O188" s="5"/>
      <c r="P188" s="5"/>
      <c r="Q188" s="5"/>
      <c r="R188" s="11"/>
      <c r="S188" s="11"/>
      <c r="T188" s="11"/>
      <c r="U188" s="11"/>
      <c r="V188" s="11"/>
      <c r="W188" s="11"/>
      <c r="X188" s="6"/>
      <c r="Y188" s="274"/>
      <c r="Z188" s="108"/>
      <c r="AA188" s="3"/>
      <c r="AB188" s="107"/>
      <c r="AC188" s="170"/>
      <c r="AD188" s="175"/>
      <c r="AE188" s="4"/>
      <c r="AF188" s="29"/>
      <c r="AG188" s="20"/>
      <c r="AH188" s="20"/>
      <c r="AI188" s="1"/>
      <c r="AJ188" s="1"/>
      <c r="AK188" s="1"/>
      <c r="AL188" s="1"/>
      <c r="AM188" s="1"/>
      <c r="AN188" s="1"/>
    </row>
    <row r="189" spans="1:31" s="64" customFormat="1" ht="9.75" customHeight="1" thickBot="1">
      <c r="A189" s="247">
        <v>93</v>
      </c>
      <c r="B189" s="275" t="s">
        <v>279</v>
      </c>
      <c r="C189" s="257"/>
      <c r="D189" s="70" t="s">
        <v>433</v>
      </c>
      <c r="E189" s="253">
        <v>3</v>
      </c>
      <c r="F189" s="241" t="s">
        <v>63</v>
      </c>
      <c r="G189" s="243" t="s">
        <v>435</v>
      </c>
      <c r="H189" s="152" t="s">
        <v>30</v>
      </c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 t="s">
        <v>31</v>
      </c>
      <c r="Y189" s="245" t="s">
        <v>183</v>
      </c>
      <c r="Z189" s="60" t="s">
        <v>319</v>
      </c>
      <c r="AA189" s="61">
        <v>53422196</v>
      </c>
      <c r="AB189" s="62" t="s">
        <v>320</v>
      </c>
      <c r="AC189" s="238" t="s">
        <v>199</v>
      </c>
      <c r="AD189" s="195"/>
      <c r="AE189" s="63"/>
    </row>
    <row r="190" spans="1:31" s="64" customFormat="1" ht="9.75" customHeight="1">
      <c r="A190" s="248"/>
      <c r="B190" s="276"/>
      <c r="C190" s="258"/>
      <c r="D190" s="129" t="s">
        <v>434</v>
      </c>
      <c r="E190" s="254"/>
      <c r="F190" s="242"/>
      <c r="G190" s="244"/>
      <c r="H190" s="149" t="s">
        <v>36</v>
      </c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6" t="s">
        <v>31</v>
      </c>
      <c r="Y190" s="246"/>
      <c r="Z190" s="67"/>
      <c r="AA190" s="68"/>
      <c r="AB190" s="69"/>
      <c r="AC190" s="172"/>
      <c r="AD190" s="172"/>
      <c r="AE190" s="63"/>
    </row>
    <row r="191" spans="1:40" ht="9.75" customHeight="1">
      <c r="A191" s="324">
        <v>94</v>
      </c>
      <c r="B191" s="389" t="s">
        <v>282</v>
      </c>
      <c r="C191" s="385"/>
      <c r="D191" s="386" t="s">
        <v>283</v>
      </c>
      <c r="E191" s="269">
        <v>2</v>
      </c>
      <c r="F191" s="269" t="s">
        <v>28</v>
      </c>
      <c r="G191" s="298" t="s">
        <v>64</v>
      </c>
      <c r="H191" s="39" t="s">
        <v>30</v>
      </c>
      <c r="I191" s="8" t="s">
        <v>31</v>
      </c>
      <c r="J191" s="8"/>
      <c r="K191" s="8" t="s">
        <v>31</v>
      </c>
      <c r="L191" s="8" t="s">
        <v>31</v>
      </c>
      <c r="M191" s="8" t="s">
        <v>31</v>
      </c>
      <c r="N191" s="8" t="s">
        <v>31</v>
      </c>
      <c r="O191" s="8"/>
      <c r="P191" s="8"/>
      <c r="Q191" s="8" t="s">
        <v>31</v>
      </c>
      <c r="R191" s="8" t="s">
        <v>31</v>
      </c>
      <c r="S191" s="8" t="s">
        <v>31</v>
      </c>
      <c r="T191" s="8"/>
      <c r="U191" s="8"/>
      <c r="V191" s="8"/>
      <c r="W191" s="8"/>
      <c r="X191" s="10"/>
      <c r="Y191" s="450" t="s">
        <v>54</v>
      </c>
      <c r="Z191" s="98" t="s">
        <v>55</v>
      </c>
      <c r="AA191" s="12">
        <v>5031960</v>
      </c>
      <c r="AB191" s="115" t="str">
        <f>HYPERLINK("mailto:rattapood@solo.ee","rattapood@solo.ee")</f>
        <v>rattapood@solo.ee</v>
      </c>
      <c r="AC191" s="176" t="s">
        <v>284</v>
      </c>
      <c r="AD191" s="175"/>
      <c r="AE191" s="4"/>
      <c r="AF191" s="4"/>
      <c r="AG191" s="4"/>
      <c r="AH191" s="4"/>
      <c r="AI191" s="1"/>
      <c r="AJ191" s="1"/>
      <c r="AK191" s="1"/>
      <c r="AL191" s="1"/>
      <c r="AM191" s="1"/>
      <c r="AN191" s="1"/>
    </row>
    <row r="192" spans="1:40" ht="9.75" customHeight="1">
      <c r="A192" s="286"/>
      <c r="B192" s="296"/>
      <c r="C192" s="276"/>
      <c r="D192" s="276"/>
      <c r="E192" s="276"/>
      <c r="F192" s="276"/>
      <c r="G192" s="272"/>
      <c r="H192" s="147" t="s">
        <v>36</v>
      </c>
      <c r="I192" s="5" t="s">
        <v>31</v>
      </c>
      <c r="J192" s="5"/>
      <c r="K192" s="5" t="s">
        <v>31</v>
      </c>
      <c r="L192" s="5" t="s">
        <v>31</v>
      </c>
      <c r="M192" s="5" t="s">
        <v>31</v>
      </c>
      <c r="N192" s="5" t="s">
        <v>31</v>
      </c>
      <c r="O192" s="5"/>
      <c r="P192" s="5"/>
      <c r="Q192" s="5"/>
      <c r="R192" s="5"/>
      <c r="S192" s="5"/>
      <c r="T192" s="5"/>
      <c r="U192" s="5"/>
      <c r="V192" s="5"/>
      <c r="W192" s="5"/>
      <c r="X192" s="6"/>
      <c r="Y192" s="274"/>
      <c r="Z192" s="95"/>
      <c r="AA192" s="7"/>
      <c r="AB192" s="91"/>
      <c r="AC192" s="170"/>
      <c r="AD192" s="175"/>
      <c r="AE192" s="4"/>
      <c r="AF192" s="31"/>
      <c r="AG192" s="4"/>
      <c r="AH192" s="4"/>
      <c r="AI192" s="1"/>
      <c r="AJ192" s="1"/>
      <c r="AK192" s="1"/>
      <c r="AL192" s="1"/>
      <c r="AM192" s="1"/>
      <c r="AN192" s="1"/>
    </row>
    <row r="193" spans="1:40" ht="9.75" customHeight="1">
      <c r="A193" s="285">
        <v>95</v>
      </c>
      <c r="B193" s="287" t="s">
        <v>285</v>
      </c>
      <c r="C193" s="322"/>
      <c r="D193" s="348" t="s">
        <v>286</v>
      </c>
      <c r="E193" s="355">
        <v>3</v>
      </c>
      <c r="F193" s="297" t="s">
        <v>28</v>
      </c>
      <c r="G193" s="337" t="s">
        <v>287</v>
      </c>
      <c r="H193" s="150" t="s">
        <v>30</v>
      </c>
      <c r="I193" s="77" t="s">
        <v>31</v>
      </c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130" t="s">
        <v>31</v>
      </c>
      <c r="Y193" s="451" t="s">
        <v>136</v>
      </c>
      <c r="Z193" s="92" t="s">
        <v>137</v>
      </c>
      <c r="AA193" s="3">
        <v>5163260</v>
      </c>
      <c r="AB193" s="100" t="str">
        <f>HYPERLINK("mailto:tartumaraton@tartumaraton.ee","tartumaraton@tartumaraton.ee")</f>
        <v>tartumaraton@tartumaraton.ee</v>
      </c>
      <c r="AC193" s="176"/>
      <c r="AD193" s="175" t="s">
        <v>288</v>
      </c>
      <c r="AE193" s="4"/>
      <c r="AF193" s="31"/>
      <c r="AG193" s="4"/>
      <c r="AH193" s="4"/>
      <c r="AI193" s="1"/>
      <c r="AJ193" s="1"/>
      <c r="AK193" s="1"/>
      <c r="AL193" s="1"/>
      <c r="AM193" s="1"/>
      <c r="AN193" s="1"/>
    </row>
    <row r="194" spans="1:40" ht="9.75" customHeight="1">
      <c r="A194" s="286"/>
      <c r="B194" s="276"/>
      <c r="C194" s="276"/>
      <c r="D194" s="276"/>
      <c r="E194" s="276"/>
      <c r="F194" s="276"/>
      <c r="G194" s="272"/>
      <c r="H194" s="147" t="s">
        <v>36</v>
      </c>
      <c r="I194" s="5" t="s">
        <v>31</v>
      </c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14"/>
      <c r="X194" s="6" t="s">
        <v>31</v>
      </c>
      <c r="Y194" s="274"/>
      <c r="Z194" s="95"/>
      <c r="AA194" s="7"/>
      <c r="AB194" s="97"/>
      <c r="AC194" s="170"/>
      <c r="AD194" s="170"/>
      <c r="AE194" s="4"/>
      <c r="AF194" s="4"/>
      <c r="AG194" s="4"/>
      <c r="AH194" s="4"/>
      <c r="AI194" s="1"/>
      <c r="AJ194" s="1"/>
      <c r="AK194" s="1"/>
      <c r="AL194" s="1"/>
      <c r="AM194" s="1"/>
      <c r="AN194" s="1"/>
    </row>
    <row r="195" spans="1:40" ht="9.75" customHeight="1">
      <c r="A195" s="285">
        <v>96</v>
      </c>
      <c r="B195" s="275" t="s">
        <v>289</v>
      </c>
      <c r="C195" s="265"/>
      <c r="D195" s="307" t="s">
        <v>290</v>
      </c>
      <c r="E195" s="269">
        <v>2</v>
      </c>
      <c r="F195" s="269" t="s">
        <v>28</v>
      </c>
      <c r="G195" s="298" t="s">
        <v>291</v>
      </c>
      <c r="H195" s="39" t="s">
        <v>30</v>
      </c>
      <c r="I195" s="8" t="s">
        <v>31</v>
      </c>
      <c r="J195" s="8" t="s">
        <v>31</v>
      </c>
      <c r="K195" s="8" t="s">
        <v>31</v>
      </c>
      <c r="L195" s="8" t="s">
        <v>31</v>
      </c>
      <c r="M195" s="8" t="s">
        <v>31</v>
      </c>
      <c r="N195" s="8" t="s">
        <v>31</v>
      </c>
      <c r="O195" s="8"/>
      <c r="P195" s="8"/>
      <c r="Q195" s="8"/>
      <c r="R195" s="8" t="s">
        <v>31</v>
      </c>
      <c r="S195" s="8" t="s">
        <v>31</v>
      </c>
      <c r="T195" s="8" t="s">
        <v>31</v>
      </c>
      <c r="U195" s="8"/>
      <c r="V195" s="8"/>
      <c r="W195" s="8"/>
      <c r="X195" s="10"/>
      <c r="Y195" s="450" t="s">
        <v>292</v>
      </c>
      <c r="Z195" s="98" t="s">
        <v>293</v>
      </c>
      <c r="AA195" s="12">
        <v>5063705</v>
      </c>
      <c r="AB195" s="99" t="str">
        <f>HYPERLINK("mailto:raplamaark@hot.ee","raplamaark@hot.ee")</f>
        <v>raplamaark@hot.ee</v>
      </c>
      <c r="AC195" s="176" t="s">
        <v>56</v>
      </c>
      <c r="AD195" s="175"/>
      <c r="AE195" s="4"/>
      <c r="AF195" s="4"/>
      <c r="AG195" s="4"/>
      <c r="AH195" s="4"/>
      <c r="AI195" s="1"/>
      <c r="AJ195" s="1"/>
      <c r="AK195" s="1"/>
      <c r="AL195" s="1"/>
      <c r="AM195" s="1"/>
      <c r="AN195" s="1"/>
    </row>
    <row r="196" spans="1:40" ht="9.75" customHeight="1">
      <c r="A196" s="286"/>
      <c r="B196" s="276"/>
      <c r="C196" s="276"/>
      <c r="D196" s="276"/>
      <c r="E196" s="276"/>
      <c r="F196" s="276"/>
      <c r="G196" s="272"/>
      <c r="H196" s="147" t="s">
        <v>36</v>
      </c>
      <c r="I196" s="5" t="s">
        <v>31</v>
      </c>
      <c r="J196" s="5"/>
      <c r="K196" s="5" t="s">
        <v>31</v>
      </c>
      <c r="L196" s="5" t="s">
        <v>31</v>
      </c>
      <c r="M196" s="5" t="s">
        <v>31</v>
      </c>
      <c r="N196" s="5" t="s">
        <v>31</v>
      </c>
      <c r="O196" s="5"/>
      <c r="P196" s="5"/>
      <c r="Q196" s="5"/>
      <c r="R196" s="5"/>
      <c r="S196" s="5"/>
      <c r="T196" s="5"/>
      <c r="U196" s="5"/>
      <c r="V196" s="5"/>
      <c r="W196" s="5"/>
      <c r="X196" s="6"/>
      <c r="Y196" s="274"/>
      <c r="Z196" s="108"/>
      <c r="AA196" s="3"/>
      <c r="AB196" s="107"/>
      <c r="AC196" s="176"/>
      <c r="AD196" s="175"/>
      <c r="AE196" s="4"/>
      <c r="AF196" s="4"/>
      <c r="AG196" s="4"/>
      <c r="AH196" s="4"/>
      <c r="AI196" s="1"/>
      <c r="AJ196" s="1"/>
      <c r="AK196" s="1"/>
      <c r="AL196" s="1"/>
      <c r="AM196" s="1"/>
      <c r="AN196" s="1"/>
    </row>
    <row r="197" spans="1:40" ht="9.75" customHeight="1">
      <c r="A197" s="324">
        <v>97</v>
      </c>
      <c r="B197" s="275" t="s">
        <v>289</v>
      </c>
      <c r="C197" s="265"/>
      <c r="D197" s="307" t="s">
        <v>294</v>
      </c>
      <c r="E197" s="268">
        <v>3</v>
      </c>
      <c r="F197" s="269" t="s">
        <v>28</v>
      </c>
      <c r="G197" s="298" t="s">
        <v>295</v>
      </c>
      <c r="H197" s="39" t="s">
        <v>30</v>
      </c>
      <c r="I197" s="8"/>
      <c r="J197" s="8"/>
      <c r="K197" s="8"/>
      <c r="L197" s="8"/>
      <c r="M197" s="8"/>
      <c r="N197" s="9"/>
      <c r="O197" s="9"/>
      <c r="P197" s="8"/>
      <c r="Q197" s="8"/>
      <c r="R197" s="8"/>
      <c r="S197" s="8"/>
      <c r="T197" s="8"/>
      <c r="U197" s="8"/>
      <c r="V197" s="8"/>
      <c r="W197" s="8"/>
      <c r="X197" s="10" t="s">
        <v>31</v>
      </c>
      <c r="Y197" s="452" t="s">
        <v>228</v>
      </c>
      <c r="Z197" s="233" t="s">
        <v>229</v>
      </c>
      <c r="AA197" s="80">
        <v>6548462</v>
      </c>
      <c r="AB197" s="234" t="str">
        <f>HYPERLINK("mailto:jooks@jooks.ee","jooks@jooks.ee")</f>
        <v>jooks@jooks.ee</v>
      </c>
      <c r="AC197" s="176" t="s">
        <v>207</v>
      </c>
      <c r="AD197" s="175"/>
      <c r="AE197" s="4"/>
      <c r="AF197" s="4"/>
      <c r="AG197" s="4"/>
      <c r="AH197" s="4"/>
      <c r="AI197" s="1"/>
      <c r="AJ197" s="1"/>
      <c r="AK197" s="1"/>
      <c r="AL197" s="1"/>
      <c r="AM197" s="1"/>
      <c r="AN197" s="1"/>
    </row>
    <row r="198" spans="1:40" ht="9.75" customHeight="1">
      <c r="A198" s="394"/>
      <c r="B198" s="256"/>
      <c r="C198" s="256"/>
      <c r="D198" s="256"/>
      <c r="E198" s="256"/>
      <c r="F198" s="256"/>
      <c r="G198" s="261"/>
      <c r="H198" s="151" t="s">
        <v>36</v>
      </c>
      <c r="I198" s="48"/>
      <c r="J198" s="48"/>
      <c r="K198" s="48"/>
      <c r="L198" s="84"/>
      <c r="M198" s="84"/>
      <c r="N198" s="77"/>
      <c r="O198" s="77"/>
      <c r="P198" s="84"/>
      <c r="Q198" s="84"/>
      <c r="R198" s="84"/>
      <c r="S198" s="84"/>
      <c r="T198" s="84"/>
      <c r="U198" s="84"/>
      <c r="V198" s="84"/>
      <c r="W198" s="84"/>
      <c r="X198" s="57" t="s">
        <v>31</v>
      </c>
      <c r="Y198" s="263"/>
      <c r="Z198" s="113"/>
      <c r="AA198" s="52"/>
      <c r="AB198" s="114"/>
      <c r="AC198" s="179"/>
      <c r="AD198" s="179"/>
      <c r="AE198" s="4"/>
      <c r="AF198" s="4"/>
      <c r="AG198" s="4"/>
      <c r="AH198" s="4"/>
      <c r="AI198" s="1"/>
      <c r="AJ198" s="1"/>
      <c r="AK198" s="1"/>
      <c r="AL198" s="1"/>
      <c r="AM198" s="1"/>
      <c r="AN198" s="1"/>
    </row>
    <row r="199" spans="1:40" ht="9.75" customHeight="1">
      <c r="A199" s="324">
        <v>98</v>
      </c>
      <c r="B199" s="275" t="s">
        <v>289</v>
      </c>
      <c r="C199" s="265"/>
      <c r="D199" s="267" t="s">
        <v>436</v>
      </c>
      <c r="E199" s="268">
        <v>3</v>
      </c>
      <c r="F199" s="269" t="s">
        <v>28</v>
      </c>
      <c r="G199" s="260" t="s">
        <v>437</v>
      </c>
      <c r="H199" s="39" t="s">
        <v>30</v>
      </c>
      <c r="I199" s="8"/>
      <c r="J199" s="8"/>
      <c r="K199" s="8"/>
      <c r="L199" s="8"/>
      <c r="M199" s="8"/>
      <c r="N199" s="9"/>
      <c r="O199" s="9"/>
      <c r="P199" s="8"/>
      <c r="Q199" s="8"/>
      <c r="R199" s="8"/>
      <c r="S199" s="8"/>
      <c r="T199" s="8"/>
      <c r="U199" s="8"/>
      <c r="V199" s="8"/>
      <c r="W199" s="8"/>
      <c r="X199" s="10" t="s">
        <v>31</v>
      </c>
      <c r="Y199" s="262" t="s">
        <v>438</v>
      </c>
      <c r="Z199" s="108" t="s">
        <v>78</v>
      </c>
      <c r="AA199" s="3">
        <v>5114179</v>
      </c>
      <c r="AB199" s="237" t="s">
        <v>461</v>
      </c>
      <c r="AC199" s="176"/>
      <c r="AD199" s="175"/>
      <c r="AE199" s="4"/>
      <c r="AF199" s="4"/>
      <c r="AG199" s="4"/>
      <c r="AH199" s="4"/>
      <c r="AI199" s="1"/>
      <c r="AJ199" s="1"/>
      <c r="AK199" s="1"/>
      <c r="AL199" s="1"/>
      <c r="AM199" s="1"/>
      <c r="AN199" s="1"/>
    </row>
    <row r="200" spans="1:40" ht="9.75" customHeight="1">
      <c r="A200" s="394"/>
      <c r="B200" s="256"/>
      <c r="C200" s="256"/>
      <c r="D200" s="256"/>
      <c r="E200" s="256"/>
      <c r="F200" s="256"/>
      <c r="G200" s="261"/>
      <c r="H200" s="151" t="s">
        <v>36</v>
      </c>
      <c r="I200" s="48"/>
      <c r="J200" s="48"/>
      <c r="K200" s="48"/>
      <c r="L200" s="84"/>
      <c r="M200" s="84"/>
      <c r="N200" s="77"/>
      <c r="O200" s="77"/>
      <c r="P200" s="84"/>
      <c r="Q200" s="84"/>
      <c r="R200" s="84"/>
      <c r="S200" s="84"/>
      <c r="T200" s="84"/>
      <c r="U200" s="84"/>
      <c r="V200" s="84"/>
      <c r="W200" s="84"/>
      <c r="X200" s="57" t="s">
        <v>31</v>
      </c>
      <c r="Y200" s="263"/>
      <c r="Z200" s="108"/>
      <c r="AA200" s="3"/>
      <c r="AB200" s="107"/>
      <c r="AC200" s="179"/>
      <c r="AD200" s="179"/>
      <c r="AE200" s="4"/>
      <c r="AF200" s="4"/>
      <c r="AG200" s="4"/>
      <c r="AH200" s="4"/>
      <c r="AI200" s="1"/>
      <c r="AJ200" s="1"/>
      <c r="AK200" s="1"/>
      <c r="AL200" s="1"/>
      <c r="AM200" s="1"/>
      <c r="AN200" s="1"/>
    </row>
    <row r="201" spans="1:40" ht="9.75" customHeight="1">
      <c r="A201" s="324">
        <v>99</v>
      </c>
      <c r="B201" s="350" t="s">
        <v>296</v>
      </c>
      <c r="C201" s="265"/>
      <c r="D201" s="83" t="s">
        <v>333</v>
      </c>
      <c r="E201" s="270">
        <v>2</v>
      </c>
      <c r="F201" s="269" t="s">
        <v>297</v>
      </c>
      <c r="G201" s="298" t="s">
        <v>85</v>
      </c>
      <c r="H201" s="39" t="s">
        <v>30</v>
      </c>
      <c r="I201" s="8" t="s">
        <v>31</v>
      </c>
      <c r="J201" s="8" t="s">
        <v>31</v>
      </c>
      <c r="K201" s="8" t="s">
        <v>31</v>
      </c>
      <c r="L201" s="8" t="s">
        <v>31</v>
      </c>
      <c r="M201" s="8" t="s">
        <v>31</v>
      </c>
      <c r="N201" s="8" t="s">
        <v>31</v>
      </c>
      <c r="O201" s="8"/>
      <c r="P201" s="8" t="s">
        <v>31</v>
      </c>
      <c r="Q201" s="8" t="s">
        <v>31</v>
      </c>
      <c r="R201" s="8" t="s">
        <v>31</v>
      </c>
      <c r="S201" s="8" t="s">
        <v>31</v>
      </c>
      <c r="T201" s="8" t="s">
        <v>31</v>
      </c>
      <c r="U201" s="8" t="s">
        <v>31</v>
      </c>
      <c r="V201" s="8" t="s">
        <v>31</v>
      </c>
      <c r="W201" s="8" t="s">
        <v>31</v>
      </c>
      <c r="X201" s="8"/>
      <c r="Y201" s="454" t="s">
        <v>156</v>
      </c>
      <c r="Z201" s="116" t="s">
        <v>157</v>
      </c>
      <c r="AA201" s="80">
        <v>5107516</v>
      </c>
      <c r="AB201" s="117" t="str">
        <f>HYPERLINK("mailto:juhatus@rattaklubi.ee","juhatus@rattaklubi.ee")</f>
        <v>juhatus@rattaklubi.ee</v>
      </c>
      <c r="AC201" s="189" t="s">
        <v>39</v>
      </c>
      <c r="AD201" s="200" t="s">
        <v>73</v>
      </c>
      <c r="AE201" s="4"/>
      <c r="AF201" s="4"/>
      <c r="AG201" s="4"/>
      <c r="AH201" s="4"/>
      <c r="AI201" s="1"/>
      <c r="AJ201" s="1"/>
      <c r="AK201" s="1"/>
      <c r="AL201" s="1"/>
      <c r="AM201" s="1"/>
      <c r="AN201" s="1"/>
    </row>
    <row r="202" spans="1:40" ht="12" customHeight="1" thickBot="1">
      <c r="A202" s="325"/>
      <c r="B202" s="431"/>
      <c r="C202" s="266"/>
      <c r="D202" s="227" t="s">
        <v>332</v>
      </c>
      <c r="E202" s="368"/>
      <c r="F202" s="266"/>
      <c r="G202" s="366"/>
      <c r="H202" s="212" t="s">
        <v>36</v>
      </c>
      <c r="I202" s="214" t="s">
        <v>31</v>
      </c>
      <c r="J202" s="214"/>
      <c r="K202" s="214" t="s">
        <v>31</v>
      </c>
      <c r="L202" s="214" t="s">
        <v>31</v>
      </c>
      <c r="M202" s="214" t="s">
        <v>31</v>
      </c>
      <c r="N202" s="214" t="s">
        <v>31</v>
      </c>
      <c r="O202" s="214"/>
      <c r="P202" s="214"/>
      <c r="Q202" s="214"/>
      <c r="R202" s="214"/>
      <c r="S202" s="214"/>
      <c r="T202" s="214"/>
      <c r="U202" s="214"/>
      <c r="V202" s="214"/>
      <c r="W202" s="213"/>
      <c r="X202" s="214"/>
      <c r="Y202" s="455"/>
      <c r="Z202" s="118"/>
      <c r="AA202" s="52"/>
      <c r="AB202" s="119" t="str">
        <f>HYPERLINK("mailto:veiko@rattaklubi.ee","veiko@rattaklubi.ee")</f>
        <v>veiko@rattaklubi.ee</v>
      </c>
      <c r="AC202" s="188" t="s">
        <v>107</v>
      </c>
      <c r="AD202" s="199"/>
      <c r="AE202" s="4"/>
      <c r="AF202" s="4"/>
      <c r="AG202" s="4"/>
      <c r="AH202" s="4"/>
      <c r="AI202" s="1"/>
      <c r="AJ202" s="1"/>
      <c r="AK202" s="1"/>
      <c r="AL202" s="1"/>
      <c r="AM202" s="1"/>
      <c r="AN202" s="1"/>
    </row>
    <row r="203" spans="1:40" ht="9" customHeight="1">
      <c r="A203" s="438">
        <v>100</v>
      </c>
      <c r="B203" s="434" t="s">
        <v>298</v>
      </c>
      <c r="C203" s="449"/>
      <c r="D203" s="228" t="s">
        <v>299</v>
      </c>
      <c r="E203" s="358">
        <v>3</v>
      </c>
      <c r="F203" s="361" t="s">
        <v>297</v>
      </c>
      <c r="G203" s="367" t="s">
        <v>29</v>
      </c>
      <c r="H203" s="229" t="s">
        <v>30</v>
      </c>
      <c r="I203" s="204" t="s">
        <v>31</v>
      </c>
      <c r="J203" s="204" t="s">
        <v>31</v>
      </c>
      <c r="K203" s="204" t="s">
        <v>31</v>
      </c>
      <c r="L203" s="204" t="s">
        <v>31</v>
      </c>
      <c r="M203" s="204" t="s">
        <v>31</v>
      </c>
      <c r="N203" s="204" t="s">
        <v>31</v>
      </c>
      <c r="O203" s="204"/>
      <c r="P203" s="204" t="s">
        <v>31</v>
      </c>
      <c r="Q203" s="204" t="s">
        <v>31</v>
      </c>
      <c r="R203" s="204" t="s">
        <v>31</v>
      </c>
      <c r="S203" s="204" t="s">
        <v>31</v>
      </c>
      <c r="T203" s="204" t="s">
        <v>31</v>
      </c>
      <c r="U203" s="204" t="s">
        <v>31</v>
      </c>
      <c r="V203" s="204" t="s">
        <v>31</v>
      </c>
      <c r="W203" s="204" t="s">
        <v>31</v>
      </c>
      <c r="X203" s="230"/>
      <c r="Y203" s="453" t="s">
        <v>300</v>
      </c>
      <c r="Z203" s="87" t="s">
        <v>33</v>
      </c>
      <c r="AA203" s="88">
        <v>7456994</v>
      </c>
      <c r="AB203" s="89" t="str">
        <f>HYPERLINK("mailto:elva.spordiliit@mail.ee","elva.spordiliit@mail.ee")</f>
        <v>elva.spordiliit@mail.ee</v>
      </c>
      <c r="AC203" s="173" t="s">
        <v>73</v>
      </c>
      <c r="AD203" s="196" t="s">
        <v>39</v>
      </c>
      <c r="AE203" s="4"/>
      <c r="AF203" s="26"/>
      <c r="AG203" s="4"/>
      <c r="AH203" s="4"/>
      <c r="AI203" s="1"/>
      <c r="AJ203" s="1"/>
      <c r="AK203" s="1"/>
      <c r="AL203" s="1"/>
      <c r="AM203" s="1"/>
      <c r="AN203" s="1"/>
    </row>
    <row r="204" spans="1:40" ht="9.75" customHeight="1">
      <c r="A204" s="439"/>
      <c r="B204" s="256"/>
      <c r="C204" s="341"/>
      <c r="D204" s="165" t="s">
        <v>454</v>
      </c>
      <c r="E204" s="359"/>
      <c r="F204" s="256"/>
      <c r="G204" s="261"/>
      <c r="H204" s="162" t="s">
        <v>36</v>
      </c>
      <c r="I204" s="50" t="s">
        <v>31</v>
      </c>
      <c r="J204" s="50"/>
      <c r="K204" s="50" t="s">
        <v>31</v>
      </c>
      <c r="L204" s="50" t="s">
        <v>31</v>
      </c>
      <c r="M204" s="50" t="s">
        <v>31</v>
      </c>
      <c r="N204" s="50" t="s">
        <v>31</v>
      </c>
      <c r="O204" s="81"/>
      <c r="P204" s="81"/>
      <c r="Q204" s="81"/>
      <c r="R204" s="81"/>
      <c r="S204" s="81"/>
      <c r="T204" s="81"/>
      <c r="U204" s="81"/>
      <c r="V204" s="81"/>
      <c r="W204" s="81"/>
      <c r="X204" s="163"/>
      <c r="Y204" s="263"/>
      <c r="Z204" s="108"/>
      <c r="AA204" s="86"/>
      <c r="AB204" s="120"/>
      <c r="AC204" s="170"/>
      <c r="AD204" s="175"/>
      <c r="AE204" s="4"/>
      <c r="AF204" s="26"/>
      <c r="AG204" s="4"/>
      <c r="AH204" s="4"/>
      <c r="AI204" s="1"/>
      <c r="AJ204" s="1"/>
      <c r="AK204" s="1"/>
      <c r="AL204" s="1"/>
      <c r="AM204" s="1"/>
      <c r="AN204" s="1"/>
    </row>
    <row r="205" spans="1:31" s="64" customFormat="1" ht="9.75" customHeight="1" thickBot="1">
      <c r="A205" s="247">
        <v>101</v>
      </c>
      <c r="B205" s="264" t="s">
        <v>298</v>
      </c>
      <c r="C205" s="257"/>
      <c r="D205" s="70" t="s">
        <v>439</v>
      </c>
      <c r="E205" s="253">
        <v>3</v>
      </c>
      <c r="F205" s="241" t="s">
        <v>28</v>
      </c>
      <c r="G205" s="243" t="s">
        <v>460</v>
      </c>
      <c r="H205" s="152" t="s">
        <v>30</v>
      </c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 t="s">
        <v>31</v>
      </c>
      <c r="Y205" s="245" t="s">
        <v>183</v>
      </c>
      <c r="Z205" s="60" t="s">
        <v>319</v>
      </c>
      <c r="AA205" s="61">
        <v>53422196</v>
      </c>
      <c r="AB205" s="62" t="s">
        <v>320</v>
      </c>
      <c r="AC205" s="238" t="s">
        <v>463</v>
      </c>
      <c r="AD205" s="195"/>
      <c r="AE205" s="63"/>
    </row>
    <row r="206" spans="1:31" s="64" customFormat="1" ht="9.75" customHeight="1">
      <c r="A206" s="248"/>
      <c r="B206" s="256"/>
      <c r="C206" s="258"/>
      <c r="D206" s="71" t="s">
        <v>455</v>
      </c>
      <c r="E206" s="254"/>
      <c r="F206" s="242"/>
      <c r="G206" s="244"/>
      <c r="H206" s="149" t="s">
        <v>36</v>
      </c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65"/>
      <c r="X206" s="66" t="s">
        <v>31</v>
      </c>
      <c r="Y206" s="246"/>
      <c r="Z206" s="67"/>
      <c r="AA206" s="68"/>
      <c r="AB206" s="69"/>
      <c r="AC206" s="172"/>
      <c r="AD206" s="172"/>
      <c r="AE206" s="63"/>
    </row>
    <row r="207" spans="1:40" ht="9" customHeight="1">
      <c r="A207" s="395">
        <v>102</v>
      </c>
      <c r="B207" s="441" t="s">
        <v>301</v>
      </c>
      <c r="C207" s="441"/>
      <c r="D207" s="352" t="s">
        <v>302</v>
      </c>
      <c r="E207" s="369">
        <v>2</v>
      </c>
      <c r="F207" s="369" t="s">
        <v>297</v>
      </c>
      <c r="G207" s="371" t="s">
        <v>64</v>
      </c>
      <c r="H207" s="156" t="s">
        <v>30</v>
      </c>
      <c r="I207" s="78" t="s">
        <v>31</v>
      </c>
      <c r="J207" s="78" t="s">
        <v>31</v>
      </c>
      <c r="K207" s="78" t="s">
        <v>31</v>
      </c>
      <c r="L207" s="78" t="s">
        <v>31</v>
      </c>
      <c r="M207" s="78" t="s">
        <v>31</v>
      </c>
      <c r="N207" s="78" t="s">
        <v>31</v>
      </c>
      <c r="O207" s="78"/>
      <c r="P207" s="78"/>
      <c r="Q207" s="78"/>
      <c r="R207" s="78"/>
      <c r="S207" s="78"/>
      <c r="T207" s="78"/>
      <c r="U207" s="78"/>
      <c r="V207" s="78"/>
      <c r="W207" s="78"/>
      <c r="X207" s="79"/>
      <c r="Y207" s="466" t="s">
        <v>54</v>
      </c>
      <c r="Z207" s="111" t="s">
        <v>55</v>
      </c>
      <c r="AA207" s="80">
        <v>5031960</v>
      </c>
      <c r="AB207" s="121" t="s">
        <v>303</v>
      </c>
      <c r="AC207" s="182" t="s">
        <v>207</v>
      </c>
      <c r="AD207" s="175" t="s">
        <v>268</v>
      </c>
      <c r="AE207" s="4"/>
      <c r="AF207" s="26"/>
      <c r="AG207" s="4"/>
      <c r="AH207" s="4"/>
      <c r="AI207" s="1"/>
      <c r="AJ207" s="1"/>
      <c r="AK207" s="1"/>
      <c r="AL207" s="1"/>
      <c r="AM207" s="1"/>
      <c r="AN207" s="1"/>
    </row>
    <row r="208" spans="1:40" ht="9.75" customHeight="1">
      <c r="A208" s="443"/>
      <c r="B208" s="442"/>
      <c r="C208" s="442"/>
      <c r="D208" s="353"/>
      <c r="E208" s="370"/>
      <c r="F208" s="370"/>
      <c r="G208" s="372"/>
      <c r="H208" s="153" t="s">
        <v>36</v>
      </c>
      <c r="I208" s="50" t="s">
        <v>31</v>
      </c>
      <c r="J208" s="50"/>
      <c r="K208" s="50" t="s">
        <v>31</v>
      </c>
      <c r="L208" s="50" t="s">
        <v>31</v>
      </c>
      <c r="M208" s="50" t="s">
        <v>31</v>
      </c>
      <c r="N208" s="50" t="s">
        <v>31</v>
      </c>
      <c r="O208" s="50"/>
      <c r="P208" s="81"/>
      <c r="Q208" s="81"/>
      <c r="R208" s="81"/>
      <c r="S208" s="81"/>
      <c r="T208" s="81"/>
      <c r="U208" s="81"/>
      <c r="V208" s="81"/>
      <c r="W208" s="81"/>
      <c r="X208" s="82"/>
      <c r="Y208" s="467"/>
      <c r="Z208" s="122"/>
      <c r="AA208" s="52"/>
      <c r="AB208" s="123"/>
      <c r="AC208" s="170" t="s">
        <v>107</v>
      </c>
      <c r="AD208" s="196"/>
      <c r="AE208" s="4"/>
      <c r="AF208" s="31"/>
      <c r="AG208" s="4"/>
      <c r="AH208" s="4"/>
      <c r="AI208" s="1"/>
      <c r="AJ208" s="1"/>
      <c r="AK208" s="1"/>
      <c r="AL208" s="1"/>
      <c r="AM208" s="1"/>
      <c r="AN208" s="1"/>
    </row>
    <row r="209" spans="1:40" ht="9.75" customHeight="1">
      <c r="A209" s="285">
        <v>103</v>
      </c>
      <c r="B209" s="433" t="s">
        <v>304</v>
      </c>
      <c r="C209" s="322"/>
      <c r="D209" s="161" t="s">
        <v>449</v>
      </c>
      <c r="E209" s="355">
        <v>3</v>
      </c>
      <c r="F209" s="297" t="s">
        <v>297</v>
      </c>
      <c r="G209" s="337" t="s">
        <v>305</v>
      </c>
      <c r="H209" s="150" t="s">
        <v>30</v>
      </c>
      <c r="I209" s="77" t="s">
        <v>31</v>
      </c>
      <c r="J209" s="77" t="s">
        <v>31</v>
      </c>
      <c r="K209" s="77" t="s">
        <v>31</v>
      </c>
      <c r="L209" s="77" t="s">
        <v>31</v>
      </c>
      <c r="M209" s="77" t="s">
        <v>31</v>
      </c>
      <c r="N209" s="77" t="s">
        <v>31</v>
      </c>
      <c r="O209" s="77"/>
      <c r="P209" s="77" t="s">
        <v>31</v>
      </c>
      <c r="Q209" s="77" t="s">
        <v>31</v>
      </c>
      <c r="R209" s="77" t="s">
        <v>31</v>
      </c>
      <c r="S209" s="77" t="s">
        <v>31</v>
      </c>
      <c r="T209" s="77" t="s">
        <v>31</v>
      </c>
      <c r="U209" s="77" t="s">
        <v>31</v>
      </c>
      <c r="V209" s="77" t="s">
        <v>31</v>
      </c>
      <c r="W209" s="77" t="s">
        <v>31</v>
      </c>
      <c r="X209" s="130"/>
      <c r="Y209" s="273" t="s">
        <v>306</v>
      </c>
      <c r="Z209" s="92" t="s">
        <v>72</v>
      </c>
      <c r="AA209" s="3">
        <v>59045001</v>
      </c>
      <c r="AB209" s="124" t="str">
        <f>HYPERLINK("mailto:kristenkivistik@gmail.com","kristenkivistik@gmail.com")</f>
        <v>kristenkivistik@gmail.com</v>
      </c>
      <c r="AC209" s="176"/>
      <c r="AD209" s="175"/>
      <c r="AE209" s="4"/>
      <c r="AF209" s="31"/>
      <c r="AG209" s="4"/>
      <c r="AH209" s="4"/>
      <c r="AI209" s="1"/>
      <c r="AJ209" s="1"/>
      <c r="AK209" s="1"/>
      <c r="AL209" s="1"/>
      <c r="AM209" s="1"/>
      <c r="AN209" s="1"/>
    </row>
    <row r="210" spans="1:40" ht="9.75" customHeight="1">
      <c r="A210" s="286"/>
      <c r="B210" s="296"/>
      <c r="C210" s="276"/>
      <c r="D210" s="135" t="s">
        <v>450</v>
      </c>
      <c r="E210" s="276"/>
      <c r="F210" s="276"/>
      <c r="G210" s="272"/>
      <c r="H210" s="151" t="s">
        <v>36</v>
      </c>
      <c r="I210" s="84" t="s">
        <v>31</v>
      </c>
      <c r="J210" s="84"/>
      <c r="K210" s="84" t="s">
        <v>31</v>
      </c>
      <c r="L210" s="84" t="s">
        <v>31</v>
      </c>
      <c r="M210" s="84" t="s">
        <v>31</v>
      </c>
      <c r="N210" s="84" t="s">
        <v>31</v>
      </c>
      <c r="O210" s="84"/>
      <c r="P210" s="84"/>
      <c r="Q210" s="84"/>
      <c r="R210" s="84"/>
      <c r="S210" s="84"/>
      <c r="T210" s="84"/>
      <c r="U210" s="84"/>
      <c r="V210" s="84"/>
      <c r="W210" s="84"/>
      <c r="X210" s="57"/>
      <c r="Y210" s="274"/>
      <c r="Z210" s="95"/>
      <c r="AA210" s="7"/>
      <c r="AB210" s="104"/>
      <c r="AC210" s="170"/>
      <c r="AD210" s="175"/>
      <c r="AE210" s="4"/>
      <c r="AF210" s="32"/>
      <c r="AG210" s="4"/>
      <c r="AH210" s="20"/>
      <c r="AI210" s="1"/>
      <c r="AJ210" s="1"/>
      <c r="AK210" s="1"/>
      <c r="AL210" s="1"/>
      <c r="AM210" s="1"/>
      <c r="AN210" s="1"/>
    </row>
    <row r="211" spans="1:40" ht="9.75" customHeight="1">
      <c r="A211" s="440">
        <v>104</v>
      </c>
      <c r="B211" s="444" t="s">
        <v>307</v>
      </c>
      <c r="C211" s="445"/>
      <c r="D211" s="160" t="s">
        <v>444</v>
      </c>
      <c r="E211" s="349" t="s">
        <v>181</v>
      </c>
      <c r="F211" s="363" t="s">
        <v>297</v>
      </c>
      <c r="G211" s="365" t="s">
        <v>64</v>
      </c>
      <c r="H211" s="157" t="s">
        <v>30</v>
      </c>
      <c r="I211" s="8" t="s">
        <v>31</v>
      </c>
      <c r="J211" s="8" t="s">
        <v>31</v>
      </c>
      <c r="K211" s="8" t="s">
        <v>31</v>
      </c>
      <c r="L211" s="8" t="s">
        <v>31</v>
      </c>
      <c r="M211" s="8" t="s">
        <v>31</v>
      </c>
      <c r="N211" s="8" t="s">
        <v>31</v>
      </c>
      <c r="O211" s="8"/>
      <c r="P211" s="8" t="s">
        <v>31</v>
      </c>
      <c r="Q211" s="8" t="s">
        <v>31</v>
      </c>
      <c r="R211" s="8" t="s">
        <v>31</v>
      </c>
      <c r="S211" s="8" t="s">
        <v>31</v>
      </c>
      <c r="T211" s="8" t="s">
        <v>31</v>
      </c>
      <c r="U211" s="8" t="s">
        <v>31</v>
      </c>
      <c r="V211" s="8" t="s">
        <v>31</v>
      </c>
      <c r="W211" s="8" t="s">
        <v>31</v>
      </c>
      <c r="X211" s="10"/>
      <c r="Y211" s="456" t="s">
        <v>308</v>
      </c>
      <c r="Z211" s="98" t="s">
        <v>198</v>
      </c>
      <c r="AA211" s="12">
        <v>5014427</v>
      </c>
      <c r="AB211" s="99" t="str">
        <f>HYPERLINK("mailto:info@proklubi.ee","info@proklubi.ee")</f>
        <v>info@proklubi.ee</v>
      </c>
      <c r="AC211" s="176" t="s">
        <v>60</v>
      </c>
      <c r="AD211" s="175" t="s">
        <v>309</v>
      </c>
      <c r="AE211" s="4"/>
      <c r="AF211" s="24"/>
      <c r="AG211" s="4"/>
      <c r="AH211" s="4"/>
      <c r="AI211" s="1"/>
      <c r="AJ211" s="1"/>
      <c r="AK211" s="1"/>
      <c r="AL211" s="1"/>
      <c r="AM211" s="1"/>
      <c r="AN211" s="1"/>
    </row>
    <row r="212" spans="1:40" ht="9.75" customHeight="1">
      <c r="A212" s="286"/>
      <c r="B212" s="296"/>
      <c r="C212" s="276"/>
      <c r="D212" s="135" t="s">
        <v>443</v>
      </c>
      <c r="E212" s="276"/>
      <c r="F212" s="276"/>
      <c r="G212" s="272"/>
      <c r="H212" s="158" t="s">
        <v>36</v>
      </c>
      <c r="I212" s="5" t="s">
        <v>31</v>
      </c>
      <c r="J212" s="5"/>
      <c r="K212" s="5" t="s">
        <v>31</v>
      </c>
      <c r="L212" s="5" t="s">
        <v>31</v>
      </c>
      <c r="M212" s="5" t="s">
        <v>31</v>
      </c>
      <c r="N212" s="5" t="s">
        <v>31</v>
      </c>
      <c r="O212" s="11"/>
      <c r="P212" s="11"/>
      <c r="Q212" s="11"/>
      <c r="R212" s="11"/>
      <c r="S212" s="11"/>
      <c r="T212" s="11"/>
      <c r="U212" s="11"/>
      <c r="V212" s="11"/>
      <c r="W212" s="11"/>
      <c r="X212" s="22"/>
      <c r="Y212" s="274"/>
      <c r="Z212" s="108"/>
      <c r="AA212" s="3"/>
      <c r="AB212" s="107"/>
      <c r="AC212" s="170" t="s">
        <v>67</v>
      </c>
      <c r="AD212" s="175"/>
      <c r="AE212" s="4"/>
      <c r="AF212" s="26"/>
      <c r="AG212" s="4"/>
      <c r="AH212" s="4"/>
      <c r="AI212" s="1"/>
      <c r="AJ212" s="1"/>
      <c r="AK212" s="1"/>
      <c r="AL212" s="1"/>
      <c r="AM212" s="1"/>
      <c r="AN212" s="1"/>
    </row>
    <row r="213" spans="1:31" s="64" customFormat="1" ht="9.75" customHeight="1" thickBot="1">
      <c r="A213" s="247">
        <v>105</v>
      </c>
      <c r="B213" s="255" t="s">
        <v>307</v>
      </c>
      <c r="C213" s="257"/>
      <c r="D213" s="239" t="s">
        <v>440</v>
      </c>
      <c r="E213" s="253">
        <v>3</v>
      </c>
      <c r="F213" s="241" t="s">
        <v>28</v>
      </c>
      <c r="G213" s="243" t="s">
        <v>441</v>
      </c>
      <c r="H213" s="152" t="s">
        <v>30</v>
      </c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 t="s">
        <v>31</v>
      </c>
      <c r="Y213" s="245" t="s">
        <v>183</v>
      </c>
      <c r="Z213" s="60" t="s">
        <v>319</v>
      </c>
      <c r="AA213" s="61">
        <v>53422196</v>
      </c>
      <c r="AB213" s="62" t="s">
        <v>320</v>
      </c>
      <c r="AC213" s="238" t="s">
        <v>463</v>
      </c>
      <c r="AD213" s="195"/>
      <c r="AE213" s="63"/>
    </row>
    <row r="214" spans="1:31" s="64" customFormat="1" ht="9.75" customHeight="1">
      <c r="A214" s="248"/>
      <c r="B214" s="256"/>
      <c r="C214" s="258"/>
      <c r="D214" s="259"/>
      <c r="E214" s="254"/>
      <c r="F214" s="242"/>
      <c r="G214" s="244"/>
      <c r="H214" s="149" t="s">
        <v>36</v>
      </c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6" t="s">
        <v>31</v>
      </c>
      <c r="Y214" s="246"/>
      <c r="Z214" s="67"/>
      <c r="AA214" s="68"/>
      <c r="AB214" s="69"/>
      <c r="AC214" s="172"/>
      <c r="AD214" s="172"/>
      <c r="AE214" s="63"/>
    </row>
    <row r="215" spans="1:31" s="64" customFormat="1" ht="9.75" customHeight="1" thickBot="1">
      <c r="A215" s="247">
        <v>106</v>
      </c>
      <c r="B215" s="249" t="s">
        <v>310</v>
      </c>
      <c r="C215" s="251"/>
      <c r="D215" s="239" t="s">
        <v>442</v>
      </c>
      <c r="E215" s="253">
        <v>3</v>
      </c>
      <c r="F215" s="241" t="s">
        <v>28</v>
      </c>
      <c r="G215" s="243" t="s">
        <v>441</v>
      </c>
      <c r="H215" s="152" t="s">
        <v>30</v>
      </c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 t="s">
        <v>31</v>
      </c>
      <c r="Y215" s="245" t="s">
        <v>183</v>
      </c>
      <c r="Z215" s="60" t="s">
        <v>319</v>
      </c>
      <c r="AA215" s="61">
        <v>53422196</v>
      </c>
      <c r="AB215" s="62" t="s">
        <v>320</v>
      </c>
      <c r="AC215" s="238" t="s">
        <v>463</v>
      </c>
      <c r="AD215" s="195"/>
      <c r="AE215" s="63"/>
    </row>
    <row r="216" spans="1:31" s="64" customFormat="1" ht="9.75" customHeight="1">
      <c r="A216" s="248"/>
      <c r="B216" s="250"/>
      <c r="C216" s="252"/>
      <c r="D216" s="240"/>
      <c r="E216" s="254"/>
      <c r="F216" s="242"/>
      <c r="G216" s="244"/>
      <c r="H216" s="149" t="s">
        <v>36</v>
      </c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6" t="s">
        <v>31</v>
      </c>
      <c r="Y216" s="246"/>
      <c r="Z216" s="138"/>
      <c r="AA216" s="139"/>
      <c r="AB216" s="140"/>
      <c r="AC216" s="172"/>
      <c r="AD216" s="172"/>
      <c r="AE216" s="63"/>
    </row>
    <row r="217" spans="1:40" ht="9.75" customHeight="1">
      <c r="A217" s="437">
        <v>107</v>
      </c>
      <c r="B217" s="447" t="s">
        <v>310</v>
      </c>
      <c r="C217" s="446"/>
      <c r="D217" s="161" t="s">
        <v>448</v>
      </c>
      <c r="E217" s="364">
        <v>3</v>
      </c>
      <c r="F217" s="362" t="s">
        <v>297</v>
      </c>
      <c r="G217" s="375" t="s">
        <v>45</v>
      </c>
      <c r="H217" s="159" t="s">
        <v>30</v>
      </c>
      <c r="I217" s="77" t="s">
        <v>31</v>
      </c>
      <c r="J217" s="77" t="s">
        <v>31</v>
      </c>
      <c r="K217" s="77" t="s">
        <v>31</v>
      </c>
      <c r="L217" s="77" t="s">
        <v>31</v>
      </c>
      <c r="M217" s="77" t="s">
        <v>31</v>
      </c>
      <c r="N217" s="77" t="s">
        <v>31</v>
      </c>
      <c r="O217" s="77"/>
      <c r="P217" s="77" t="s">
        <v>31</v>
      </c>
      <c r="Q217" s="77" t="s">
        <v>31</v>
      </c>
      <c r="R217" s="77" t="s">
        <v>31</v>
      </c>
      <c r="S217" s="77" t="s">
        <v>31</v>
      </c>
      <c r="T217" s="77" t="s">
        <v>31</v>
      </c>
      <c r="U217" s="77" t="s">
        <v>31</v>
      </c>
      <c r="V217" s="77" t="s">
        <v>31</v>
      </c>
      <c r="W217" s="77" t="s">
        <v>31</v>
      </c>
      <c r="X217" s="130"/>
      <c r="Y217" s="457" t="s">
        <v>205</v>
      </c>
      <c r="Z217" s="111" t="s">
        <v>206</v>
      </c>
      <c r="AA217" s="85">
        <v>55518713</v>
      </c>
      <c r="AB217" s="112" t="str">
        <f>HYPERLINK("mailto:info@taaramaeklubi.ee","info@taaramaeklubi.ee")</f>
        <v>info@taaramaeklubi.ee</v>
      </c>
      <c r="AC217" s="176" t="s">
        <v>73</v>
      </c>
      <c r="AD217" s="175" t="s">
        <v>39</v>
      </c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9.75" customHeight="1">
      <c r="A218" s="286"/>
      <c r="B218" s="296"/>
      <c r="C218" s="276"/>
      <c r="D218" s="135" t="s">
        <v>447</v>
      </c>
      <c r="E218" s="276"/>
      <c r="F218" s="276"/>
      <c r="G218" s="272"/>
      <c r="H218" s="158" t="s">
        <v>36</v>
      </c>
      <c r="I218" s="5" t="s">
        <v>31</v>
      </c>
      <c r="J218" s="5"/>
      <c r="K218" s="5" t="s">
        <v>31</v>
      </c>
      <c r="L218" s="5" t="s">
        <v>31</v>
      </c>
      <c r="M218" s="5" t="s">
        <v>31</v>
      </c>
      <c r="N218" s="5" t="s">
        <v>31</v>
      </c>
      <c r="O218" s="11"/>
      <c r="P218" s="11"/>
      <c r="Q218" s="11"/>
      <c r="R218" s="11"/>
      <c r="S218" s="11"/>
      <c r="T218" s="11"/>
      <c r="U218" s="11"/>
      <c r="V218" s="11"/>
      <c r="W218" s="11"/>
      <c r="X218" s="22"/>
      <c r="Y218" s="274"/>
      <c r="Z218" s="113"/>
      <c r="AA218" s="52"/>
      <c r="AB218" s="114"/>
      <c r="AC218" s="170"/>
      <c r="AD218" s="175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9.75" customHeight="1">
      <c r="A219" s="440">
        <v>108</v>
      </c>
      <c r="B219" s="264" t="s">
        <v>311</v>
      </c>
      <c r="C219" s="445"/>
      <c r="D219" s="136" t="s">
        <v>446</v>
      </c>
      <c r="E219" s="349">
        <v>3</v>
      </c>
      <c r="F219" s="363" t="s">
        <v>297</v>
      </c>
      <c r="G219" s="374" t="s">
        <v>312</v>
      </c>
      <c r="H219" s="159" t="s">
        <v>30</v>
      </c>
      <c r="I219" s="77" t="s">
        <v>31</v>
      </c>
      <c r="J219" s="77" t="s">
        <v>31</v>
      </c>
      <c r="K219" s="77" t="s">
        <v>31</v>
      </c>
      <c r="L219" s="77" t="s">
        <v>31</v>
      </c>
      <c r="M219" s="77" t="s">
        <v>31</v>
      </c>
      <c r="N219" s="77" t="s">
        <v>31</v>
      </c>
      <c r="O219" s="77"/>
      <c r="P219" s="77" t="s">
        <v>31</v>
      </c>
      <c r="Q219" s="77" t="s">
        <v>31</v>
      </c>
      <c r="R219" s="77" t="s">
        <v>31</v>
      </c>
      <c r="S219" s="77" t="s">
        <v>31</v>
      </c>
      <c r="T219" s="77" t="s">
        <v>31</v>
      </c>
      <c r="U219" s="77" t="s">
        <v>31</v>
      </c>
      <c r="V219" s="77" t="s">
        <v>31</v>
      </c>
      <c r="W219" s="77" t="s">
        <v>31</v>
      </c>
      <c r="X219" s="130"/>
      <c r="Y219" s="450" t="s">
        <v>197</v>
      </c>
      <c r="Z219" s="92" t="s">
        <v>91</v>
      </c>
      <c r="AA219" s="3">
        <v>5251785</v>
      </c>
      <c r="AB219" s="100" t="str">
        <f>HYPERLINK("mailto:rattapood@gmail.com","rattapood@gmail.com")</f>
        <v>rattapood@gmail.com</v>
      </c>
      <c r="AC219" s="176" t="s">
        <v>60</v>
      </c>
      <c r="AD219" s="175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9.75" customHeight="1" thickBot="1">
      <c r="A220" s="325"/>
      <c r="B220" s="266"/>
      <c r="C220" s="266"/>
      <c r="D220" s="224" t="s">
        <v>445</v>
      </c>
      <c r="E220" s="266"/>
      <c r="F220" s="266"/>
      <c r="G220" s="366"/>
      <c r="H220" s="231" t="s">
        <v>36</v>
      </c>
      <c r="I220" s="214" t="s">
        <v>31</v>
      </c>
      <c r="J220" s="214"/>
      <c r="K220" s="214" t="s">
        <v>31</v>
      </c>
      <c r="L220" s="214" t="s">
        <v>31</v>
      </c>
      <c r="M220" s="214" t="s">
        <v>31</v>
      </c>
      <c r="N220" s="214" t="s">
        <v>31</v>
      </c>
      <c r="O220" s="215"/>
      <c r="P220" s="215"/>
      <c r="Q220" s="215"/>
      <c r="R220" s="215"/>
      <c r="S220" s="215"/>
      <c r="T220" s="215"/>
      <c r="U220" s="215"/>
      <c r="V220" s="215"/>
      <c r="W220" s="215"/>
      <c r="X220" s="232"/>
      <c r="Y220" s="321"/>
      <c r="Z220" s="125"/>
      <c r="AA220" s="126"/>
      <c r="AB220" s="127"/>
      <c r="AC220" s="190" t="s">
        <v>67</v>
      </c>
      <c r="AD220" s="20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0.5" customHeight="1">
      <c r="A221" s="33"/>
      <c r="B221" s="33"/>
      <c r="C221" s="33"/>
      <c r="D221" s="34"/>
      <c r="E221" s="2"/>
      <c r="F221" s="2"/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34"/>
      <c r="AA221" s="34"/>
      <c r="AB221" s="35"/>
      <c r="AC221" s="36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0.5" customHeight="1">
      <c r="A222" s="435" t="s">
        <v>313</v>
      </c>
      <c r="B222" s="33"/>
      <c r="C222" s="33" t="s">
        <v>314</v>
      </c>
      <c r="D222" s="34"/>
      <c r="E222" s="2"/>
      <c r="F222" s="2"/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34"/>
      <c r="AA222" s="34"/>
      <c r="AB222" s="35"/>
      <c r="AC222" s="37" t="s">
        <v>315</v>
      </c>
      <c r="AD222" s="1" t="s">
        <v>316</v>
      </c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0.5" customHeight="1">
      <c r="A223" s="407"/>
      <c r="B223" s="33"/>
      <c r="C223" s="33"/>
      <c r="D223" s="34"/>
      <c r="E223" s="2"/>
      <c r="F223" s="2"/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34"/>
      <c r="AA223" s="34"/>
      <c r="AB223" s="35"/>
      <c r="AC223" s="1" t="s">
        <v>317</v>
      </c>
      <c r="AD223" s="1" t="s">
        <v>318</v>
      </c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0.5" customHeight="1">
      <c r="A224" s="436"/>
      <c r="B224" s="33"/>
      <c r="C224" s="33"/>
      <c r="D224" s="34"/>
      <c r="E224" s="2"/>
      <c r="F224" s="2"/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34"/>
      <c r="AA224" s="34"/>
      <c r="AB224" s="35"/>
      <c r="AC224" s="38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0.5" customHeight="1">
      <c r="A225" s="407"/>
      <c r="B225" s="33"/>
      <c r="C225" s="33"/>
      <c r="D225" s="34"/>
      <c r="E225" s="2"/>
      <c r="F225" s="2"/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34"/>
      <c r="AA225" s="34"/>
      <c r="AB225" s="35"/>
      <c r="AC225" s="36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0.5" customHeight="1">
      <c r="A226" s="33"/>
      <c r="B226" s="33"/>
      <c r="C226" s="33"/>
      <c r="D226" s="34"/>
      <c r="E226" s="2"/>
      <c r="F226" s="2"/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34"/>
      <c r="AA226" s="34"/>
      <c r="AB226" s="35"/>
      <c r="AC226" s="4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0.5" customHeight="1">
      <c r="A227" s="33"/>
      <c r="B227" s="33"/>
      <c r="C227" s="33"/>
      <c r="D227" s="34"/>
      <c r="E227" s="2"/>
      <c r="F227" s="2"/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34"/>
      <c r="AA227" s="34"/>
      <c r="AB227" s="35"/>
      <c r="AC227" s="4"/>
      <c r="AD227" s="4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0.5" customHeight="1">
      <c r="A228" s="33"/>
      <c r="B228" s="33"/>
      <c r="C228" s="33"/>
      <c r="D228" s="34"/>
      <c r="E228" s="2"/>
      <c r="F228" s="2"/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34"/>
      <c r="AA228" s="34"/>
      <c r="AB228" s="35"/>
      <c r="AC228" s="4"/>
      <c r="AD228" s="4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0.5" customHeight="1">
      <c r="A229" s="33"/>
      <c r="B229" s="33"/>
      <c r="C229" s="33"/>
      <c r="D229" s="34"/>
      <c r="E229" s="2"/>
      <c r="F229" s="2"/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34"/>
      <c r="AA229" s="34"/>
      <c r="AB229" s="35"/>
      <c r="AC229" s="36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0.5" customHeight="1">
      <c r="A230" s="33"/>
      <c r="B230" s="33"/>
      <c r="C230" s="33"/>
      <c r="D230" s="34"/>
      <c r="E230" s="2"/>
      <c r="F230" s="2"/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34"/>
      <c r="AA230" s="34"/>
      <c r="AB230" s="35"/>
      <c r="AC230" s="36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0.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0.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0.5" customHeight="1" hidden="1">
      <c r="A233" s="33"/>
      <c r="B233" s="33"/>
      <c r="C233" s="33"/>
      <c r="D233" s="34"/>
      <c r="E233" s="2"/>
      <c r="F233" s="2"/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34"/>
      <c r="AA233" s="34"/>
      <c r="AB233" s="35"/>
      <c r="AC233" s="36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0.5" customHeight="1" hidden="1">
      <c r="A234" s="33"/>
      <c r="B234" s="33"/>
      <c r="C234" s="33"/>
      <c r="D234" s="34"/>
      <c r="E234" s="2"/>
      <c r="F234" s="2"/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34"/>
      <c r="AA234" s="34"/>
      <c r="AB234" s="35"/>
      <c r="AC234" s="36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0.5" customHeight="1">
      <c r="A235" s="33"/>
      <c r="B235" s="33"/>
      <c r="C235" s="33"/>
      <c r="D235" s="34"/>
      <c r="E235" s="2"/>
      <c r="F235" s="2"/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34"/>
      <c r="AA235" s="34"/>
      <c r="AB235" s="35"/>
      <c r="AC235" s="36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0.5" customHeight="1" hidden="1">
      <c r="A236" s="33"/>
      <c r="B236" s="33"/>
      <c r="C236" s="33"/>
      <c r="D236" s="356"/>
      <c r="E236" s="350"/>
      <c r="F236" s="265"/>
      <c r="G236" s="377"/>
      <c r="H236" s="270"/>
      <c r="I236" s="269"/>
      <c r="J236" s="373"/>
      <c r="K236" s="39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458"/>
      <c r="AC236" s="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0.5" customHeight="1" hidden="1">
      <c r="A237" s="33"/>
      <c r="B237" s="33"/>
      <c r="C237" s="33"/>
      <c r="D237" s="357"/>
      <c r="E237" s="351"/>
      <c r="F237" s="360"/>
      <c r="G237" s="378"/>
      <c r="H237" s="376"/>
      <c r="I237" s="360"/>
      <c r="J237" s="360"/>
      <c r="K237" s="4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41"/>
      <c r="AA237" s="30"/>
      <c r="AB237" s="459"/>
      <c r="AC237" s="36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0.5" customHeight="1">
      <c r="A238" s="33"/>
      <c r="B238" s="33"/>
      <c r="C238" s="33"/>
      <c r="D238" s="34"/>
      <c r="E238" s="2"/>
      <c r="F238" s="2"/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34"/>
      <c r="AA238" s="34"/>
      <c r="AB238" s="35"/>
      <c r="AC238" s="36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0.5" customHeight="1">
      <c r="A239" s="33"/>
      <c r="B239" s="33"/>
      <c r="C239" s="33"/>
      <c r="D239" s="34"/>
      <c r="E239" s="2"/>
      <c r="F239" s="2"/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34"/>
      <c r="AA239" s="34"/>
      <c r="AB239" s="35"/>
      <c r="AC239" s="36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0.5" customHeight="1">
      <c r="A240" s="33"/>
      <c r="B240" s="33"/>
      <c r="C240" s="33"/>
      <c r="D240" s="34"/>
      <c r="E240" s="2"/>
      <c r="F240" s="2"/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34"/>
      <c r="AA240" s="34"/>
      <c r="AB240" s="35"/>
      <c r="AC240" s="36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0.5" customHeight="1">
      <c r="A241" s="33"/>
      <c r="B241" s="33"/>
      <c r="C241" s="33"/>
      <c r="D241" s="34"/>
      <c r="E241" s="2"/>
      <c r="F241" s="2"/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34"/>
      <c r="AA241" s="34"/>
      <c r="AB241" s="35"/>
      <c r="AC241" s="36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0.5" customHeight="1">
      <c r="A242" s="33"/>
      <c r="B242" s="33"/>
      <c r="C242" s="33"/>
      <c r="D242" s="34"/>
      <c r="E242" s="2"/>
      <c r="F242" s="2"/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34"/>
      <c r="AA242" s="34"/>
      <c r="AB242" s="35"/>
      <c r="AC242" s="36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0.5" customHeight="1">
      <c r="A243" s="33"/>
      <c r="B243" s="33"/>
      <c r="C243" s="33"/>
      <c r="D243" s="34"/>
      <c r="E243" s="2"/>
      <c r="F243" s="2"/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34"/>
      <c r="AA243" s="34"/>
      <c r="AB243" s="35"/>
      <c r="AC243" s="36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0.5" customHeight="1">
      <c r="A244" s="33"/>
      <c r="B244" s="33"/>
      <c r="C244" s="33"/>
      <c r="D244" s="34"/>
      <c r="E244" s="2"/>
      <c r="F244" s="2"/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34"/>
      <c r="AA244" s="34"/>
      <c r="AB244" s="35"/>
      <c r="AC244" s="36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0.5" customHeight="1">
      <c r="A245" s="33"/>
      <c r="B245" s="33"/>
      <c r="C245" s="33"/>
      <c r="D245" s="34"/>
      <c r="E245" s="2"/>
      <c r="F245" s="2"/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34"/>
      <c r="AA245" s="34"/>
      <c r="AB245" s="35"/>
      <c r="AC245" s="36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0.5" customHeight="1">
      <c r="A246" s="33"/>
      <c r="B246" s="33"/>
      <c r="C246" s="33"/>
      <c r="D246" s="34"/>
      <c r="E246" s="2"/>
      <c r="F246" s="2"/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34"/>
      <c r="AA246" s="34"/>
      <c r="AB246" s="35"/>
      <c r="AC246" s="3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0.5" customHeight="1">
      <c r="A247" s="33"/>
      <c r="B247" s="33"/>
      <c r="C247" s="33"/>
      <c r="D247" s="34"/>
      <c r="E247" s="2"/>
      <c r="F247" s="2"/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34"/>
      <c r="AA247" s="34"/>
      <c r="AB247" s="35"/>
      <c r="AC247" s="36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0.5" customHeight="1">
      <c r="A248" s="33"/>
      <c r="B248" s="33"/>
      <c r="C248" s="33"/>
      <c r="D248" s="34"/>
      <c r="E248" s="2"/>
      <c r="F248" s="2"/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34"/>
      <c r="AA248" s="34"/>
      <c r="AB248" s="35"/>
      <c r="AC248" s="36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0.5" customHeight="1">
      <c r="A249" s="33"/>
      <c r="B249" s="33"/>
      <c r="C249" s="33"/>
      <c r="D249" s="34"/>
      <c r="E249" s="2"/>
      <c r="F249" s="2"/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34"/>
      <c r="AA249" s="34"/>
      <c r="AB249" s="35"/>
      <c r="AC249" s="36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0.5" customHeight="1">
      <c r="A250" s="33"/>
      <c r="B250" s="33"/>
      <c r="C250" s="33"/>
      <c r="D250" s="34"/>
      <c r="E250" s="2"/>
      <c r="F250" s="2"/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34"/>
      <c r="AA250" s="34"/>
      <c r="AB250" s="35"/>
      <c r="AC250" s="36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0.5" customHeight="1">
      <c r="A251" s="33"/>
      <c r="B251" s="33"/>
      <c r="C251" s="33"/>
      <c r="D251" s="34"/>
      <c r="E251" s="2"/>
      <c r="F251" s="2"/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34"/>
      <c r="AA251" s="34"/>
      <c r="AB251" s="35"/>
      <c r="AC251" s="36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0.5" customHeight="1">
      <c r="A252" s="33"/>
      <c r="B252" s="33"/>
      <c r="C252" s="33"/>
      <c r="D252" s="34"/>
      <c r="E252" s="2"/>
      <c r="F252" s="2"/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34"/>
      <c r="AA252" s="34"/>
      <c r="AB252" s="35"/>
      <c r="AC252" s="36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0.5" customHeight="1">
      <c r="A253" s="33"/>
      <c r="B253" s="33"/>
      <c r="C253" s="33"/>
      <c r="D253" s="34"/>
      <c r="E253" s="2"/>
      <c r="F253" s="2"/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34"/>
      <c r="AA253" s="34"/>
      <c r="AB253" s="35"/>
      <c r="AC253" s="36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0.5" customHeight="1">
      <c r="A254" s="33"/>
      <c r="B254" s="33"/>
      <c r="C254" s="33"/>
      <c r="D254" s="34"/>
      <c r="E254" s="2"/>
      <c r="F254" s="2"/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34"/>
      <c r="AA254" s="34"/>
      <c r="AB254" s="35"/>
      <c r="AC254" s="36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0.5" customHeight="1">
      <c r="A255" s="33"/>
      <c r="B255" s="33"/>
      <c r="C255" s="33"/>
      <c r="D255" s="34"/>
      <c r="E255" s="2"/>
      <c r="F255" s="2"/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34"/>
      <c r="AA255" s="34"/>
      <c r="AB255" s="35"/>
      <c r="AC255" s="36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0.5" customHeight="1">
      <c r="A256" s="33"/>
      <c r="B256" s="33"/>
      <c r="C256" s="33"/>
      <c r="D256" s="34"/>
      <c r="E256" s="2"/>
      <c r="F256" s="2"/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34"/>
      <c r="AA256" s="34"/>
      <c r="AB256" s="35"/>
      <c r="AC256" s="3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0.5" customHeight="1">
      <c r="A257" s="33"/>
      <c r="B257" s="33"/>
      <c r="C257" s="33"/>
      <c r="D257" s="34"/>
      <c r="E257" s="2"/>
      <c r="F257" s="2"/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34"/>
      <c r="AA257" s="34"/>
      <c r="AB257" s="35"/>
      <c r="AC257" s="36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0.5" customHeight="1">
      <c r="A258" s="33"/>
      <c r="B258" s="33"/>
      <c r="C258" s="33"/>
      <c r="D258" s="34"/>
      <c r="E258" s="2"/>
      <c r="F258" s="2"/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34"/>
      <c r="AA258" s="34"/>
      <c r="AB258" s="35"/>
      <c r="AC258" s="36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0.5" customHeight="1">
      <c r="A259" s="33"/>
      <c r="B259" s="33"/>
      <c r="C259" s="33"/>
      <c r="D259" s="34"/>
      <c r="E259" s="2"/>
      <c r="F259" s="2"/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34"/>
      <c r="AA259" s="34"/>
      <c r="AB259" s="35"/>
      <c r="AC259" s="36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0.5" customHeight="1">
      <c r="A260" s="33"/>
      <c r="B260" s="33"/>
      <c r="C260" s="33"/>
      <c r="D260" s="34"/>
      <c r="E260" s="2"/>
      <c r="F260" s="2"/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34"/>
      <c r="AA260" s="34"/>
      <c r="AB260" s="35"/>
      <c r="AC260" s="36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0.5" customHeight="1">
      <c r="A261" s="33"/>
      <c r="B261" s="33"/>
      <c r="C261" s="33"/>
      <c r="D261" s="34"/>
      <c r="E261" s="2"/>
      <c r="F261" s="2"/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34"/>
      <c r="AA261" s="34"/>
      <c r="AB261" s="35"/>
      <c r="AC261" s="36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0.5" customHeight="1">
      <c r="A262" s="33"/>
      <c r="B262" s="33"/>
      <c r="C262" s="33"/>
      <c r="D262" s="34"/>
      <c r="E262" s="2"/>
      <c r="F262" s="2"/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34"/>
      <c r="AA262" s="34"/>
      <c r="AB262" s="35"/>
      <c r="AC262" s="36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0.5" customHeight="1">
      <c r="A263" s="33"/>
      <c r="B263" s="33"/>
      <c r="C263" s="33"/>
      <c r="D263" s="34"/>
      <c r="E263" s="2"/>
      <c r="F263" s="2"/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34"/>
      <c r="AA263" s="34"/>
      <c r="AB263" s="35"/>
      <c r="AC263" s="36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0.5" customHeight="1">
      <c r="A264" s="33"/>
      <c r="B264" s="33"/>
      <c r="C264" s="33"/>
      <c r="D264" s="34"/>
      <c r="E264" s="2"/>
      <c r="F264" s="2"/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34"/>
      <c r="AA264" s="34"/>
      <c r="AB264" s="35"/>
      <c r="AC264" s="36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0.5" customHeight="1">
      <c r="A265" s="33"/>
      <c r="B265" s="33"/>
      <c r="C265" s="33"/>
      <c r="D265" s="34"/>
      <c r="E265" s="2"/>
      <c r="F265" s="2"/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34"/>
      <c r="AA265" s="34"/>
      <c r="AB265" s="35"/>
      <c r="AC265" s="36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0.5" customHeight="1">
      <c r="A266" s="33"/>
      <c r="B266" s="33"/>
      <c r="C266" s="33"/>
      <c r="D266" s="34"/>
      <c r="E266" s="2"/>
      <c r="F266" s="2"/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34"/>
      <c r="AA266" s="34"/>
      <c r="AB266" s="35"/>
      <c r="AC266" s="3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0.5" customHeight="1">
      <c r="A267" s="33"/>
      <c r="B267" s="33"/>
      <c r="C267" s="33"/>
      <c r="D267" s="34"/>
      <c r="E267" s="2"/>
      <c r="F267" s="2"/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34"/>
      <c r="AA267" s="34"/>
      <c r="AB267" s="35"/>
      <c r="AC267" s="36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0.5" customHeight="1">
      <c r="A268" s="33"/>
      <c r="B268" s="33"/>
      <c r="C268" s="33"/>
      <c r="D268" s="34"/>
      <c r="E268" s="2"/>
      <c r="F268" s="2"/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34"/>
      <c r="AA268" s="34"/>
      <c r="AB268" s="35"/>
      <c r="AC268" s="36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0.5" customHeight="1">
      <c r="A269" s="33"/>
      <c r="B269" s="33"/>
      <c r="C269" s="33"/>
      <c r="D269" s="34"/>
      <c r="E269" s="2"/>
      <c r="F269" s="2"/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34"/>
      <c r="AA269" s="34"/>
      <c r="AB269" s="35"/>
      <c r="AC269" s="36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0.5" customHeight="1">
      <c r="A270" s="33"/>
      <c r="B270" s="33"/>
      <c r="C270" s="33"/>
      <c r="D270" s="34"/>
      <c r="E270" s="2"/>
      <c r="F270" s="2"/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34"/>
      <c r="AA270" s="34"/>
      <c r="AB270" s="35"/>
      <c r="AC270" s="36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0.5" customHeight="1">
      <c r="A271" s="33"/>
      <c r="B271" s="33"/>
      <c r="C271" s="33"/>
      <c r="D271" s="34"/>
      <c r="E271" s="2"/>
      <c r="F271" s="2"/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34"/>
      <c r="AA271" s="34"/>
      <c r="AB271" s="35"/>
      <c r="AC271" s="36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0.5" customHeight="1">
      <c r="A272" s="33"/>
      <c r="B272" s="33"/>
      <c r="C272" s="33"/>
      <c r="D272" s="34"/>
      <c r="E272" s="2"/>
      <c r="F272" s="2"/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34"/>
      <c r="AA272" s="34"/>
      <c r="AB272" s="35"/>
      <c r="AC272" s="36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0.5" customHeight="1">
      <c r="A273" s="33"/>
      <c r="B273" s="33"/>
      <c r="C273" s="33"/>
      <c r="D273" s="34"/>
      <c r="E273" s="2"/>
      <c r="F273" s="2"/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34"/>
      <c r="AA273" s="34"/>
      <c r="AB273" s="35"/>
      <c r="AC273" s="36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0.5" customHeight="1">
      <c r="A274" s="33"/>
      <c r="B274" s="33"/>
      <c r="C274" s="33"/>
      <c r="D274" s="34"/>
      <c r="E274" s="2"/>
      <c r="F274" s="2"/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34"/>
      <c r="AA274" s="34"/>
      <c r="AB274" s="35"/>
      <c r="AC274" s="36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0.5" customHeight="1">
      <c r="A275" s="33"/>
      <c r="B275" s="33"/>
      <c r="C275" s="33"/>
      <c r="D275" s="34"/>
      <c r="E275" s="2"/>
      <c r="F275" s="2"/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34"/>
      <c r="AA275" s="34"/>
      <c r="AB275" s="35"/>
      <c r="AC275" s="36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0.5" customHeight="1">
      <c r="A276" s="33"/>
      <c r="B276" s="33"/>
      <c r="C276" s="33"/>
      <c r="D276" s="34"/>
      <c r="E276" s="2"/>
      <c r="F276" s="2"/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34"/>
      <c r="AA276" s="34"/>
      <c r="AB276" s="35"/>
      <c r="AC276" s="3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0.5" customHeight="1">
      <c r="A277" s="33"/>
      <c r="B277" s="33"/>
      <c r="C277" s="33"/>
      <c r="D277" s="34"/>
      <c r="E277" s="2"/>
      <c r="F277" s="2"/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34"/>
      <c r="AA277" s="34"/>
      <c r="AB277" s="35"/>
      <c r="AC277" s="36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0.5" customHeight="1">
      <c r="A278" s="33"/>
      <c r="B278" s="33"/>
      <c r="C278" s="33"/>
      <c r="D278" s="34"/>
      <c r="E278" s="2"/>
      <c r="F278" s="2"/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34"/>
      <c r="AA278" s="34"/>
      <c r="AB278" s="35"/>
      <c r="AC278" s="36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0.5" customHeight="1">
      <c r="A279" s="33"/>
      <c r="B279" s="33"/>
      <c r="C279" s="33"/>
      <c r="D279" s="34"/>
      <c r="E279" s="2"/>
      <c r="F279" s="2"/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34"/>
      <c r="AA279" s="34"/>
      <c r="AB279" s="35"/>
      <c r="AC279" s="36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0.5" customHeight="1">
      <c r="A280" s="33"/>
      <c r="B280" s="33"/>
      <c r="C280" s="33"/>
      <c r="D280" s="34"/>
      <c r="E280" s="2"/>
      <c r="F280" s="2"/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34"/>
      <c r="AA280" s="34"/>
      <c r="AB280" s="35"/>
      <c r="AC280" s="36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0.5" customHeight="1">
      <c r="A281" s="33"/>
      <c r="B281" s="33"/>
      <c r="C281" s="33"/>
      <c r="D281" s="34"/>
      <c r="E281" s="2"/>
      <c r="F281" s="2"/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34"/>
      <c r="AA281" s="34"/>
      <c r="AB281" s="35"/>
      <c r="AC281" s="36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0.5" customHeight="1">
      <c r="A282" s="33"/>
      <c r="B282" s="33"/>
      <c r="C282" s="33"/>
      <c r="D282" s="34"/>
      <c r="E282" s="2"/>
      <c r="F282" s="2"/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34"/>
      <c r="AA282" s="34"/>
      <c r="AB282" s="35"/>
      <c r="AC282" s="36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0.5" customHeight="1">
      <c r="A283" s="33"/>
      <c r="B283" s="33"/>
      <c r="C283" s="33"/>
      <c r="D283" s="34"/>
      <c r="E283" s="2"/>
      <c r="F283" s="2"/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34"/>
      <c r="AA283" s="34"/>
      <c r="AB283" s="35"/>
      <c r="AC283" s="36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0.5" customHeight="1">
      <c r="A284" s="33"/>
      <c r="B284" s="33"/>
      <c r="C284" s="33"/>
      <c r="D284" s="34"/>
      <c r="E284" s="2"/>
      <c r="F284" s="2"/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34"/>
      <c r="AA284" s="34"/>
      <c r="AB284" s="35"/>
      <c r="AC284" s="36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0.5" customHeight="1">
      <c r="A285" s="33"/>
      <c r="B285" s="33"/>
      <c r="C285" s="33"/>
      <c r="D285" s="34"/>
      <c r="E285" s="2"/>
      <c r="F285" s="2"/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34"/>
      <c r="AA285" s="34"/>
      <c r="AB285" s="35"/>
      <c r="AC285" s="36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0.5" customHeight="1">
      <c r="A286" s="33"/>
      <c r="B286" s="33"/>
      <c r="C286" s="33"/>
      <c r="D286" s="34"/>
      <c r="E286" s="2"/>
      <c r="F286" s="2"/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34"/>
      <c r="AA286" s="34"/>
      <c r="AB286" s="35"/>
      <c r="AC286" s="3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0.5" customHeight="1">
      <c r="A287" s="33"/>
      <c r="B287" s="33"/>
      <c r="C287" s="33"/>
      <c r="D287" s="34"/>
      <c r="E287" s="2"/>
      <c r="F287" s="2"/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34"/>
      <c r="AA287" s="34"/>
      <c r="AB287" s="35"/>
      <c r="AC287" s="36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0.5" customHeight="1">
      <c r="A288" s="33"/>
      <c r="B288" s="33"/>
      <c r="C288" s="33"/>
      <c r="D288" s="34"/>
      <c r="E288" s="2"/>
      <c r="F288" s="2"/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34"/>
      <c r="AA288" s="34"/>
      <c r="AB288" s="35"/>
      <c r="AC288" s="36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0.5" customHeight="1">
      <c r="A289" s="33"/>
      <c r="B289" s="33"/>
      <c r="C289" s="33"/>
      <c r="D289" s="34"/>
      <c r="E289" s="2"/>
      <c r="F289" s="2"/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34"/>
      <c r="AA289" s="34"/>
      <c r="AB289" s="35"/>
      <c r="AC289" s="36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0.5" customHeight="1">
      <c r="A290" s="33"/>
      <c r="B290" s="33"/>
      <c r="C290" s="33"/>
      <c r="D290" s="34"/>
      <c r="E290" s="2"/>
      <c r="F290" s="2"/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34"/>
      <c r="AA290" s="34"/>
      <c r="AB290" s="35"/>
      <c r="AC290" s="36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0.5" customHeight="1">
      <c r="A291" s="33"/>
      <c r="B291" s="33"/>
      <c r="C291" s="33"/>
      <c r="D291" s="34"/>
      <c r="E291" s="2"/>
      <c r="F291" s="2"/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34"/>
      <c r="AA291" s="34"/>
      <c r="AB291" s="35"/>
      <c r="AC291" s="36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0.5" customHeight="1">
      <c r="A292" s="33"/>
      <c r="B292" s="33"/>
      <c r="C292" s="33"/>
      <c r="D292" s="34"/>
      <c r="E292" s="2"/>
      <c r="F292" s="2"/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34"/>
      <c r="AA292" s="34"/>
      <c r="AB292" s="35"/>
      <c r="AC292" s="36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0.5" customHeight="1">
      <c r="A293" s="33"/>
      <c r="B293" s="33"/>
      <c r="C293" s="33"/>
      <c r="D293" s="34"/>
      <c r="E293" s="2"/>
      <c r="F293" s="2"/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34"/>
      <c r="AA293" s="34"/>
      <c r="AB293" s="35"/>
      <c r="AC293" s="36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0.5" customHeight="1">
      <c r="A294" s="33"/>
      <c r="B294" s="33"/>
      <c r="C294" s="33"/>
      <c r="D294" s="34"/>
      <c r="E294" s="2"/>
      <c r="F294" s="2"/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34"/>
      <c r="AA294" s="34"/>
      <c r="AB294" s="35"/>
      <c r="AC294" s="36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0.5" customHeight="1">
      <c r="A295" s="33"/>
      <c r="B295" s="33"/>
      <c r="C295" s="33"/>
      <c r="D295" s="34"/>
      <c r="E295" s="2"/>
      <c r="F295" s="2"/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34"/>
      <c r="AA295" s="34"/>
      <c r="AB295" s="35"/>
      <c r="AC295" s="36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0.5" customHeight="1">
      <c r="A296" s="33"/>
      <c r="B296" s="33"/>
      <c r="C296" s="33"/>
      <c r="D296" s="34"/>
      <c r="E296" s="2"/>
      <c r="F296" s="2"/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34"/>
      <c r="AA296" s="34"/>
      <c r="AB296" s="35"/>
      <c r="AC296" s="3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0.5" customHeight="1">
      <c r="A297" s="33"/>
      <c r="B297" s="33"/>
      <c r="C297" s="33"/>
      <c r="D297" s="34"/>
      <c r="E297" s="2"/>
      <c r="F297" s="2"/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34"/>
      <c r="AA297" s="34"/>
      <c r="AB297" s="35"/>
      <c r="AC297" s="36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0.5" customHeight="1">
      <c r="A298" s="33"/>
      <c r="B298" s="33"/>
      <c r="C298" s="33"/>
      <c r="D298" s="34"/>
      <c r="E298" s="2"/>
      <c r="F298" s="2"/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34"/>
      <c r="AA298" s="34"/>
      <c r="AB298" s="35"/>
      <c r="AC298" s="36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0.5" customHeight="1">
      <c r="A299" s="33"/>
      <c r="B299" s="33"/>
      <c r="C299" s="33"/>
      <c r="D299" s="34"/>
      <c r="E299" s="2"/>
      <c r="F299" s="2"/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34"/>
      <c r="AA299" s="34"/>
      <c r="AB299" s="35"/>
      <c r="AC299" s="36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0.5" customHeight="1">
      <c r="A300" s="33"/>
      <c r="B300" s="33"/>
      <c r="C300" s="33"/>
      <c r="D300" s="34"/>
      <c r="E300" s="2"/>
      <c r="F300" s="2"/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34"/>
      <c r="AA300" s="34"/>
      <c r="AB300" s="35"/>
      <c r="AC300" s="36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0.5" customHeight="1">
      <c r="A301" s="33"/>
      <c r="B301" s="33"/>
      <c r="C301" s="33"/>
      <c r="D301" s="34"/>
      <c r="E301" s="2"/>
      <c r="F301" s="2"/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34"/>
      <c r="AA301" s="34"/>
      <c r="AB301" s="35"/>
      <c r="AC301" s="36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0.5" customHeight="1">
      <c r="A302" s="33"/>
      <c r="B302" s="33"/>
      <c r="C302" s="33"/>
      <c r="D302" s="34"/>
      <c r="E302" s="2"/>
      <c r="F302" s="2"/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34"/>
      <c r="AA302" s="34"/>
      <c r="AB302" s="35"/>
      <c r="AC302" s="36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0.5" customHeight="1">
      <c r="A303" s="33"/>
      <c r="B303" s="33"/>
      <c r="C303" s="33"/>
      <c r="D303" s="34"/>
      <c r="E303" s="2"/>
      <c r="F303" s="2"/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34"/>
      <c r="AA303" s="34"/>
      <c r="AB303" s="35"/>
      <c r="AC303" s="36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0.5" customHeight="1">
      <c r="A304" s="33"/>
      <c r="B304" s="33"/>
      <c r="C304" s="33"/>
      <c r="D304" s="34"/>
      <c r="E304" s="2"/>
      <c r="F304" s="2"/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34"/>
      <c r="AA304" s="34"/>
      <c r="AB304" s="35"/>
      <c r="AC304" s="36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0.5" customHeight="1">
      <c r="A305" s="33"/>
      <c r="B305" s="33"/>
      <c r="C305" s="33"/>
      <c r="D305" s="34"/>
      <c r="E305" s="2"/>
      <c r="F305" s="2"/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34"/>
      <c r="AA305" s="34"/>
      <c r="AB305" s="35"/>
      <c r="AC305" s="36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0.5" customHeight="1">
      <c r="A306" s="33"/>
      <c r="B306" s="33"/>
      <c r="C306" s="33"/>
      <c r="D306" s="34"/>
      <c r="E306" s="2"/>
      <c r="F306" s="2"/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34"/>
      <c r="AA306" s="34"/>
      <c r="AB306" s="35"/>
      <c r="AC306" s="3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0.5" customHeight="1">
      <c r="A307" s="33"/>
      <c r="B307" s="33"/>
      <c r="C307" s="33"/>
      <c r="D307" s="34"/>
      <c r="E307" s="2"/>
      <c r="F307" s="2"/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34"/>
      <c r="AA307" s="34"/>
      <c r="AB307" s="35"/>
      <c r="AC307" s="36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0.5" customHeight="1">
      <c r="A308" s="33"/>
      <c r="B308" s="33"/>
      <c r="C308" s="33"/>
      <c r="D308" s="34"/>
      <c r="E308" s="2"/>
      <c r="F308" s="2"/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34"/>
      <c r="AA308" s="34"/>
      <c r="AB308" s="35"/>
      <c r="AC308" s="36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0.5" customHeight="1">
      <c r="A309" s="33"/>
      <c r="B309" s="33"/>
      <c r="C309" s="33"/>
      <c r="D309" s="34"/>
      <c r="E309" s="2"/>
      <c r="F309" s="2"/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34"/>
      <c r="AA309" s="34"/>
      <c r="AB309" s="35"/>
      <c r="AC309" s="36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0.5" customHeight="1">
      <c r="A310" s="33"/>
      <c r="B310" s="33"/>
      <c r="C310" s="33"/>
      <c r="D310" s="34"/>
      <c r="E310" s="2"/>
      <c r="F310" s="2"/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34"/>
      <c r="AA310" s="34"/>
      <c r="AB310" s="35"/>
      <c r="AC310" s="36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0.5" customHeight="1">
      <c r="A311" s="33"/>
      <c r="B311" s="33"/>
      <c r="C311" s="33"/>
      <c r="D311" s="34"/>
      <c r="E311" s="2"/>
      <c r="F311" s="2"/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34"/>
      <c r="AA311" s="34"/>
      <c r="AB311" s="35"/>
      <c r="AC311" s="36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0.5" customHeight="1">
      <c r="A312" s="33"/>
      <c r="B312" s="33"/>
      <c r="C312" s="33"/>
      <c r="D312" s="34"/>
      <c r="E312" s="2"/>
      <c r="F312" s="2"/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34"/>
      <c r="AA312" s="34"/>
      <c r="AB312" s="35"/>
      <c r="AC312" s="36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0.5" customHeight="1">
      <c r="A313" s="33"/>
      <c r="B313" s="33"/>
      <c r="C313" s="33"/>
      <c r="D313" s="34"/>
      <c r="E313" s="2"/>
      <c r="F313" s="2"/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34"/>
      <c r="AA313" s="34"/>
      <c r="AB313" s="35"/>
      <c r="AC313" s="36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0.5" customHeight="1">
      <c r="A314" s="33"/>
      <c r="B314" s="33"/>
      <c r="C314" s="33"/>
      <c r="D314" s="34"/>
      <c r="E314" s="2"/>
      <c r="F314" s="2"/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34"/>
      <c r="AA314" s="34"/>
      <c r="AB314" s="35"/>
      <c r="AC314" s="36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0.5" customHeight="1">
      <c r="A315" s="33"/>
      <c r="B315" s="33"/>
      <c r="C315" s="33"/>
      <c r="D315" s="34"/>
      <c r="E315" s="2"/>
      <c r="F315" s="2"/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34"/>
      <c r="AA315" s="34"/>
      <c r="AB315" s="35"/>
      <c r="AC315" s="36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0.5" customHeight="1">
      <c r="A316" s="33"/>
      <c r="B316" s="33"/>
      <c r="C316" s="33"/>
      <c r="D316" s="34"/>
      <c r="E316" s="2"/>
      <c r="F316" s="2"/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34"/>
      <c r="AA316" s="34"/>
      <c r="AB316" s="35"/>
      <c r="AC316" s="3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0.5" customHeight="1">
      <c r="A317" s="33"/>
      <c r="B317" s="33"/>
      <c r="C317" s="33"/>
      <c r="D317" s="34"/>
      <c r="E317" s="2"/>
      <c r="F317" s="2"/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34"/>
      <c r="AA317" s="34"/>
      <c r="AB317" s="35"/>
      <c r="AC317" s="36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0.5" customHeight="1">
      <c r="A318" s="33"/>
      <c r="B318" s="33"/>
      <c r="C318" s="33"/>
      <c r="D318" s="34"/>
      <c r="E318" s="2"/>
      <c r="F318" s="2"/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34"/>
      <c r="AA318" s="34"/>
      <c r="AB318" s="35"/>
      <c r="AC318" s="36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0.5" customHeight="1">
      <c r="A319" s="33"/>
      <c r="B319" s="33"/>
      <c r="C319" s="33"/>
      <c r="D319" s="34"/>
      <c r="E319" s="2"/>
      <c r="F319" s="2"/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34"/>
      <c r="AA319" s="34"/>
      <c r="AB319" s="35"/>
      <c r="AC319" s="36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0.5" customHeight="1">
      <c r="A320" s="33"/>
      <c r="B320" s="33"/>
      <c r="C320" s="33"/>
      <c r="D320" s="34"/>
      <c r="E320" s="2"/>
      <c r="F320" s="2"/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34"/>
      <c r="AA320" s="34"/>
      <c r="AB320" s="35"/>
      <c r="AC320" s="36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0.5" customHeight="1">
      <c r="A321" s="33"/>
      <c r="B321" s="33"/>
      <c r="C321" s="33"/>
      <c r="D321" s="34"/>
      <c r="E321" s="2"/>
      <c r="F321" s="2"/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34"/>
      <c r="AA321" s="34"/>
      <c r="AB321" s="35"/>
      <c r="AC321" s="36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0.5" customHeight="1">
      <c r="A322" s="33"/>
      <c r="B322" s="33"/>
      <c r="C322" s="33"/>
      <c r="D322" s="34"/>
      <c r="E322" s="2"/>
      <c r="F322" s="2"/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34"/>
      <c r="AA322" s="34"/>
      <c r="AB322" s="35"/>
      <c r="AC322" s="36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0.5" customHeight="1">
      <c r="A323" s="33"/>
      <c r="B323" s="33"/>
      <c r="C323" s="33"/>
      <c r="D323" s="34"/>
      <c r="E323" s="2"/>
      <c r="F323" s="2"/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34"/>
      <c r="AA323" s="34"/>
      <c r="AB323" s="35"/>
      <c r="AC323" s="36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0.5" customHeight="1">
      <c r="A324" s="33"/>
      <c r="B324" s="33"/>
      <c r="C324" s="33"/>
      <c r="D324" s="34"/>
      <c r="E324" s="2"/>
      <c r="F324" s="2"/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34"/>
      <c r="AA324" s="34"/>
      <c r="AB324" s="35"/>
      <c r="AC324" s="36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0.5" customHeight="1">
      <c r="A325" s="33"/>
      <c r="B325" s="33"/>
      <c r="C325" s="33"/>
      <c r="D325" s="34"/>
      <c r="E325" s="2"/>
      <c r="F325" s="2"/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34"/>
      <c r="AA325" s="34"/>
      <c r="AB325" s="35"/>
      <c r="AC325" s="36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0.5" customHeight="1">
      <c r="A326" s="33"/>
      <c r="B326" s="33"/>
      <c r="C326" s="33"/>
      <c r="D326" s="34"/>
      <c r="E326" s="2"/>
      <c r="F326" s="2"/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34"/>
      <c r="AA326" s="34"/>
      <c r="AB326" s="35"/>
      <c r="AC326" s="3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0.5" customHeight="1">
      <c r="A327" s="33"/>
      <c r="B327" s="33"/>
      <c r="C327" s="33"/>
      <c r="D327" s="34"/>
      <c r="E327" s="2"/>
      <c r="F327" s="2"/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34"/>
      <c r="AA327" s="34"/>
      <c r="AB327" s="35"/>
      <c r="AC327" s="36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0.5" customHeight="1">
      <c r="A328" s="33"/>
      <c r="B328" s="33"/>
      <c r="C328" s="33"/>
      <c r="D328" s="34"/>
      <c r="E328" s="2"/>
      <c r="F328" s="2"/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34"/>
      <c r="AA328" s="34"/>
      <c r="AB328" s="35"/>
      <c r="AC328" s="36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0.5" customHeight="1">
      <c r="A329" s="33"/>
      <c r="B329" s="33"/>
      <c r="C329" s="33"/>
      <c r="D329" s="34"/>
      <c r="E329" s="2"/>
      <c r="F329" s="2"/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34"/>
      <c r="AA329" s="34"/>
      <c r="AB329" s="35"/>
      <c r="AC329" s="36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0.5" customHeight="1">
      <c r="A330" s="33"/>
      <c r="B330" s="33"/>
      <c r="C330" s="33"/>
      <c r="D330" s="34"/>
      <c r="E330" s="2"/>
      <c r="F330" s="2"/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34"/>
      <c r="AA330" s="34"/>
      <c r="AB330" s="35"/>
      <c r="AC330" s="36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0.5" customHeight="1">
      <c r="A331" s="33"/>
      <c r="B331" s="33"/>
      <c r="C331" s="33"/>
      <c r="D331" s="34"/>
      <c r="E331" s="2"/>
      <c r="F331" s="2"/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34"/>
      <c r="AA331" s="34"/>
      <c r="AB331" s="35"/>
      <c r="AC331" s="36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0.5" customHeight="1">
      <c r="A332" s="33"/>
      <c r="B332" s="33"/>
      <c r="C332" s="33"/>
      <c r="D332" s="34"/>
      <c r="E332" s="2"/>
      <c r="F332" s="2"/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34"/>
      <c r="AA332" s="34"/>
      <c r="AB332" s="35"/>
      <c r="AC332" s="36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0.5" customHeight="1">
      <c r="A333" s="33"/>
      <c r="B333" s="33"/>
      <c r="C333" s="33"/>
      <c r="D333" s="34"/>
      <c r="E333" s="2"/>
      <c r="F333" s="2"/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34"/>
      <c r="AA333" s="34"/>
      <c r="AB333" s="35"/>
      <c r="AC333" s="36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0.5" customHeight="1">
      <c r="A334" s="33"/>
      <c r="B334" s="33"/>
      <c r="C334" s="33"/>
      <c r="D334" s="34"/>
      <c r="E334" s="2"/>
      <c r="F334" s="2"/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34"/>
      <c r="AA334" s="34"/>
      <c r="AB334" s="35"/>
      <c r="AC334" s="36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0.5" customHeight="1">
      <c r="A335" s="33"/>
      <c r="B335" s="33"/>
      <c r="C335" s="33"/>
      <c r="D335" s="34"/>
      <c r="E335" s="2"/>
      <c r="F335" s="2"/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34"/>
      <c r="AA335" s="34"/>
      <c r="AB335" s="35"/>
      <c r="AC335" s="36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0.5" customHeight="1">
      <c r="A336" s="33"/>
      <c r="B336" s="33"/>
      <c r="C336" s="33"/>
      <c r="D336" s="34"/>
      <c r="E336" s="2"/>
      <c r="F336" s="2"/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34"/>
      <c r="AA336" s="34"/>
      <c r="AB336" s="35"/>
      <c r="AC336" s="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0.5" customHeight="1">
      <c r="A337" s="33"/>
      <c r="B337" s="33"/>
      <c r="C337" s="33"/>
      <c r="D337" s="34"/>
      <c r="E337" s="2"/>
      <c r="F337" s="2"/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34"/>
      <c r="AA337" s="34"/>
      <c r="AB337" s="35"/>
      <c r="AC337" s="36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0.5" customHeight="1">
      <c r="A338" s="33"/>
      <c r="B338" s="33"/>
      <c r="C338" s="33"/>
      <c r="D338" s="34"/>
      <c r="E338" s="2"/>
      <c r="F338" s="2"/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34"/>
      <c r="AA338" s="34"/>
      <c r="AB338" s="35"/>
      <c r="AC338" s="36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0.5" customHeight="1">
      <c r="A339" s="33"/>
      <c r="B339" s="33"/>
      <c r="C339" s="33"/>
      <c r="D339" s="34"/>
      <c r="E339" s="2"/>
      <c r="F339" s="2"/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34"/>
      <c r="AA339" s="34"/>
      <c r="AB339" s="35"/>
      <c r="AC339" s="36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0.5" customHeight="1">
      <c r="A340" s="33"/>
      <c r="B340" s="33"/>
      <c r="C340" s="33"/>
      <c r="D340" s="34"/>
      <c r="E340" s="2"/>
      <c r="F340" s="2"/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34"/>
      <c r="AA340" s="34"/>
      <c r="AB340" s="35"/>
      <c r="AC340" s="36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0.5" customHeight="1">
      <c r="A341" s="33"/>
      <c r="B341" s="33"/>
      <c r="C341" s="33"/>
      <c r="D341" s="34"/>
      <c r="E341" s="2"/>
      <c r="F341" s="2"/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34"/>
      <c r="AA341" s="34"/>
      <c r="AB341" s="35"/>
      <c r="AC341" s="36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0.5" customHeight="1">
      <c r="A342" s="33"/>
      <c r="B342" s="33"/>
      <c r="C342" s="33"/>
      <c r="D342" s="34"/>
      <c r="E342" s="2"/>
      <c r="F342" s="2"/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34"/>
      <c r="AA342" s="34"/>
      <c r="AB342" s="35"/>
      <c r="AC342" s="36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0.5" customHeight="1">
      <c r="A343" s="33"/>
      <c r="B343" s="33"/>
      <c r="C343" s="33"/>
      <c r="D343" s="34"/>
      <c r="E343" s="2"/>
      <c r="F343" s="2"/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34"/>
      <c r="AA343" s="34"/>
      <c r="AB343" s="35"/>
      <c r="AC343" s="36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0.5" customHeight="1">
      <c r="A344" s="33"/>
      <c r="B344" s="33"/>
      <c r="C344" s="33"/>
      <c r="D344" s="34"/>
      <c r="E344" s="2"/>
      <c r="F344" s="2"/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34"/>
      <c r="AA344" s="34"/>
      <c r="AB344" s="35"/>
      <c r="AC344" s="36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0.5" customHeight="1">
      <c r="A345" s="33"/>
      <c r="B345" s="33"/>
      <c r="C345" s="33"/>
      <c r="D345" s="34"/>
      <c r="E345" s="2"/>
      <c r="F345" s="2"/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34"/>
      <c r="AA345" s="34"/>
      <c r="AB345" s="35"/>
      <c r="AC345" s="36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0.5" customHeight="1">
      <c r="A346" s="33"/>
      <c r="B346" s="33"/>
      <c r="C346" s="33"/>
      <c r="D346" s="34"/>
      <c r="E346" s="2"/>
      <c r="F346" s="2"/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34"/>
      <c r="AA346" s="34"/>
      <c r="AB346" s="35"/>
      <c r="AC346" s="3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0.5" customHeight="1">
      <c r="A347" s="33"/>
      <c r="B347" s="33"/>
      <c r="C347" s="33"/>
      <c r="D347" s="34"/>
      <c r="E347" s="2"/>
      <c r="F347" s="2"/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34"/>
      <c r="AA347" s="34"/>
      <c r="AB347" s="35"/>
      <c r="AC347" s="36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0.5" customHeight="1">
      <c r="A348" s="33"/>
      <c r="B348" s="33"/>
      <c r="C348" s="33"/>
      <c r="D348" s="34"/>
      <c r="E348" s="2"/>
      <c r="F348" s="2"/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34"/>
      <c r="AA348" s="34"/>
      <c r="AB348" s="35"/>
      <c r="AC348" s="36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0.5" customHeight="1">
      <c r="A349" s="33"/>
      <c r="B349" s="33"/>
      <c r="C349" s="33"/>
      <c r="D349" s="34"/>
      <c r="E349" s="2"/>
      <c r="F349" s="2"/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34"/>
      <c r="AA349" s="34"/>
      <c r="AB349" s="35"/>
      <c r="AC349" s="36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0.5" customHeight="1">
      <c r="A350" s="33"/>
      <c r="B350" s="33"/>
      <c r="C350" s="33"/>
      <c r="D350" s="34"/>
      <c r="E350" s="2"/>
      <c r="F350" s="2"/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34"/>
      <c r="AA350" s="34"/>
      <c r="AB350" s="35"/>
      <c r="AC350" s="36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0.5" customHeight="1">
      <c r="A351" s="33"/>
      <c r="B351" s="33"/>
      <c r="C351" s="33"/>
      <c r="D351" s="34"/>
      <c r="E351" s="2"/>
      <c r="F351" s="2"/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34"/>
      <c r="AA351" s="34"/>
      <c r="AB351" s="35"/>
      <c r="AC351" s="36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0.5" customHeight="1">
      <c r="A352" s="33"/>
      <c r="B352" s="33"/>
      <c r="C352" s="33"/>
      <c r="D352" s="34"/>
      <c r="E352" s="2"/>
      <c r="F352" s="2"/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34"/>
      <c r="AA352" s="34"/>
      <c r="AB352" s="35"/>
      <c r="AC352" s="36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0.5" customHeight="1">
      <c r="A353" s="33"/>
      <c r="B353" s="33"/>
      <c r="C353" s="33"/>
      <c r="D353" s="34"/>
      <c r="E353" s="2"/>
      <c r="F353" s="2"/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34"/>
      <c r="AA353" s="34"/>
      <c r="AB353" s="35"/>
      <c r="AC353" s="36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0.5" customHeight="1">
      <c r="A354" s="33"/>
      <c r="B354" s="33"/>
      <c r="C354" s="33"/>
      <c r="D354" s="34"/>
      <c r="E354" s="2"/>
      <c r="F354" s="2"/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34"/>
      <c r="AA354" s="34"/>
      <c r="AB354" s="35"/>
      <c r="AC354" s="36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0.5" customHeight="1">
      <c r="A355" s="33"/>
      <c r="B355" s="33"/>
      <c r="C355" s="33"/>
      <c r="D355" s="34"/>
      <c r="E355" s="2"/>
      <c r="F355" s="2"/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34"/>
      <c r="AA355" s="34"/>
      <c r="AB355" s="35"/>
      <c r="AC355" s="36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0.5" customHeight="1">
      <c r="A356" s="33"/>
      <c r="B356" s="33"/>
      <c r="C356" s="33"/>
      <c r="D356" s="34"/>
      <c r="E356" s="2"/>
      <c r="F356" s="2"/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34"/>
      <c r="AA356" s="34"/>
      <c r="AB356" s="35"/>
      <c r="AC356" s="3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0.5" customHeight="1">
      <c r="A357" s="33"/>
      <c r="B357" s="33"/>
      <c r="C357" s="33"/>
      <c r="D357" s="34"/>
      <c r="E357" s="2"/>
      <c r="F357" s="2"/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34"/>
      <c r="AA357" s="34"/>
      <c r="AB357" s="35"/>
      <c r="AC357" s="36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0.5" customHeight="1">
      <c r="A358" s="33"/>
      <c r="B358" s="33"/>
      <c r="C358" s="33"/>
      <c r="D358" s="34"/>
      <c r="E358" s="2"/>
      <c r="F358" s="2"/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34"/>
      <c r="AA358" s="34"/>
      <c r="AB358" s="35"/>
      <c r="AC358" s="36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0.5" customHeight="1">
      <c r="A359" s="33"/>
      <c r="B359" s="33"/>
      <c r="C359" s="33"/>
      <c r="D359" s="34"/>
      <c r="E359" s="2"/>
      <c r="F359" s="2"/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34"/>
      <c r="AA359" s="34"/>
      <c r="AB359" s="35"/>
      <c r="AC359" s="36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0.5" customHeight="1">
      <c r="A360" s="33"/>
      <c r="B360" s="33"/>
      <c r="C360" s="33"/>
      <c r="D360" s="34"/>
      <c r="E360" s="2"/>
      <c r="F360" s="2"/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34"/>
      <c r="AA360" s="34"/>
      <c r="AB360" s="35"/>
      <c r="AC360" s="36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0.5" customHeight="1">
      <c r="A361" s="33"/>
      <c r="B361" s="33"/>
      <c r="C361" s="33"/>
      <c r="D361" s="34"/>
      <c r="E361" s="2"/>
      <c r="F361" s="2"/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34"/>
      <c r="AA361" s="34"/>
      <c r="AB361" s="35"/>
      <c r="AC361" s="36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0.5" customHeight="1">
      <c r="A362" s="33"/>
      <c r="B362" s="33"/>
      <c r="C362" s="33"/>
      <c r="D362" s="34"/>
      <c r="E362" s="2"/>
      <c r="F362" s="2"/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34"/>
      <c r="AA362" s="34"/>
      <c r="AB362" s="35"/>
      <c r="AC362" s="36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0.5" customHeight="1">
      <c r="A363" s="33"/>
      <c r="B363" s="33"/>
      <c r="C363" s="33"/>
      <c r="D363" s="34"/>
      <c r="E363" s="2"/>
      <c r="F363" s="2"/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34"/>
      <c r="AA363" s="34"/>
      <c r="AB363" s="35"/>
      <c r="AC363" s="36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0.5" customHeight="1">
      <c r="A364" s="33"/>
      <c r="B364" s="33"/>
      <c r="C364" s="33"/>
      <c r="D364" s="34"/>
      <c r="E364" s="2"/>
      <c r="F364" s="2"/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34"/>
      <c r="AA364" s="34"/>
      <c r="AB364" s="35"/>
      <c r="AC364" s="36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0.5" customHeight="1">
      <c r="A365" s="33"/>
      <c r="B365" s="33"/>
      <c r="C365" s="33"/>
      <c r="D365" s="34"/>
      <c r="E365" s="2"/>
      <c r="F365" s="2"/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34"/>
      <c r="AA365" s="34"/>
      <c r="AB365" s="35"/>
      <c r="AC365" s="36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0.5" customHeight="1">
      <c r="A366" s="33"/>
      <c r="B366" s="33"/>
      <c r="C366" s="33"/>
      <c r="D366" s="34"/>
      <c r="E366" s="2"/>
      <c r="F366" s="2"/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34"/>
      <c r="AA366" s="34"/>
      <c r="AB366" s="35"/>
      <c r="AC366" s="3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0.5" customHeight="1">
      <c r="A367" s="33"/>
      <c r="B367" s="33"/>
      <c r="C367" s="33"/>
      <c r="D367" s="34"/>
      <c r="E367" s="2"/>
      <c r="F367" s="2"/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34"/>
      <c r="AA367" s="34"/>
      <c r="AB367" s="35"/>
      <c r="AC367" s="36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0.5" customHeight="1">
      <c r="A368" s="33"/>
      <c r="B368" s="33"/>
      <c r="C368" s="33"/>
      <c r="D368" s="34"/>
      <c r="E368" s="2"/>
      <c r="F368" s="2"/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34"/>
      <c r="AA368" s="34"/>
      <c r="AB368" s="35"/>
      <c r="AC368" s="36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0.5" customHeight="1">
      <c r="A369" s="33"/>
      <c r="B369" s="33"/>
      <c r="C369" s="33"/>
      <c r="D369" s="34"/>
      <c r="E369" s="2"/>
      <c r="F369" s="2"/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34"/>
      <c r="AA369" s="34"/>
      <c r="AB369" s="35"/>
      <c r="AC369" s="36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0.5" customHeight="1">
      <c r="A370" s="33"/>
      <c r="B370" s="33"/>
      <c r="C370" s="33"/>
      <c r="D370" s="34"/>
      <c r="E370" s="2"/>
      <c r="F370" s="2"/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34"/>
      <c r="AA370" s="34"/>
      <c r="AB370" s="35"/>
      <c r="AC370" s="36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0.5" customHeight="1">
      <c r="A371" s="33"/>
      <c r="B371" s="33"/>
      <c r="C371" s="33"/>
      <c r="D371" s="34"/>
      <c r="E371" s="2"/>
      <c r="F371" s="2"/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34"/>
      <c r="AA371" s="34"/>
      <c r="AB371" s="35"/>
      <c r="AC371" s="36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0.5" customHeight="1">
      <c r="A372" s="33"/>
      <c r="B372" s="33"/>
      <c r="C372" s="33"/>
      <c r="D372" s="34"/>
      <c r="E372" s="2"/>
      <c r="F372" s="2"/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34"/>
      <c r="AA372" s="34"/>
      <c r="AB372" s="35"/>
      <c r="AC372" s="36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0.5" customHeight="1">
      <c r="A373" s="33"/>
      <c r="B373" s="33"/>
      <c r="C373" s="33"/>
      <c r="D373" s="34"/>
      <c r="E373" s="2"/>
      <c r="F373" s="2"/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34"/>
      <c r="AA373" s="34"/>
      <c r="AB373" s="35"/>
      <c r="AC373" s="36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0.5" customHeight="1">
      <c r="A374" s="33"/>
      <c r="B374" s="33"/>
      <c r="C374" s="33"/>
      <c r="D374" s="34"/>
      <c r="E374" s="2"/>
      <c r="F374" s="2"/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34"/>
      <c r="AA374" s="34"/>
      <c r="AB374" s="35"/>
      <c r="AC374" s="36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1:40" ht="10.5" customHeight="1">
      <c r="A375" s="33"/>
      <c r="B375" s="33"/>
      <c r="C375" s="33"/>
      <c r="D375" s="34"/>
      <c r="E375" s="2"/>
      <c r="F375" s="2"/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34"/>
      <c r="AA375" s="34"/>
      <c r="AB375" s="35"/>
      <c r="AC375" s="36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1:40" ht="10.5" customHeight="1">
      <c r="A376" s="33"/>
      <c r="B376" s="33"/>
      <c r="C376" s="33"/>
      <c r="D376" s="34"/>
      <c r="E376" s="2"/>
      <c r="F376" s="2"/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34"/>
      <c r="AA376" s="34"/>
      <c r="AB376" s="35"/>
      <c r="AC376" s="3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1:40" ht="10.5" customHeight="1">
      <c r="A377" s="33"/>
      <c r="B377" s="33"/>
      <c r="C377" s="33"/>
      <c r="D377" s="34"/>
      <c r="E377" s="2"/>
      <c r="F377" s="2"/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34"/>
      <c r="AA377" s="34"/>
      <c r="AB377" s="35"/>
      <c r="AC377" s="36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1:40" ht="10.5" customHeight="1">
      <c r="A378" s="33"/>
      <c r="B378" s="33"/>
      <c r="C378" s="33"/>
      <c r="D378" s="34"/>
      <c r="E378" s="2"/>
      <c r="F378" s="2"/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34"/>
      <c r="AA378" s="34"/>
      <c r="AB378" s="35"/>
      <c r="AC378" s="36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1:40" ht="10.5" customHeight="1">
      <c r="A379" s="33"/>
      <c r="B379" s="33"/>
      <c r="C379" s="33"/>
      <c r="D379" s="34"/>
      <c r="E379" s="2"/>
      <c r="F379" s="2"/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34"/>
      <c r="AA379" s="34"/>
      <c r="AB379" s="35"/>
      <c r="AC379" s="36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1:40" ht="10.5" customHeight="1">
      <c r="A380" s="33"/>
      <c r="B380" s="33"/>
      <c r="C380" s="33"/>
      <c r="D380" s="34"/>
      <c r="E380" s="2"/>
      <c r="F380" s="2"/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34"/>
      <c r="AA380" s="34"/>
      <c r="AB380" s="35"/>
      <c r="AC380" s="36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1:40" ht="10.5" customHeight="1">
      <c r="A381" s="33"/>
      <c r="B381" s="33"/>
      <c r="C381" s="33"/>
      <c r="D381" s="34"/>
      <c r="E381" s="2"/>
      <c r="F381" s="2"/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34"/>
      <c r="AA381" s="34"/>
      <c r="AB381" s="35"/>
      <c r="AC381" s="36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1:40" ht="10.5" customHeight="1">
      <c r="A382" s="33"/>
      <c r="B382" s="33"/>
      <c r="C382" s="33"/>
      <c r="D382" s="34"/>
      <c r="E382" s="2"/>
      <c r="F382" s="2"/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34"/>
      <c r="AA382" s="34"/>
      <c r="AB382" s="35"/>
      <c r="AC382" s="36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1:40" ht="10.5" customHeight="1">
      <c r="A383" s="33"/>
      <c r="B383" s="33"/>
      <c r="C383" s="33"/>
      <c r="D383" s="34"/>
      <c r="E383" s="2"/>
      <c r="F383" s="2"/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34"/>
      <c r="AA383" s="34"/>
      <c r="AB383" s="35"/>
      <c r="AC383" s="36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1:40" ht="10.5" customHeight="1">
      <c r="A384" s="33"/>
      <c r="B384" s="33"/>
      <c r="C384" s="33"/>
      <c r="D384" s="34"/>
      <c r="E384" s="2"/>
      <c r="F384" s="2"/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34"/>
      <c r="AA384" s="34"/>
      <c r="AB384" s="35"/>
      <c r="AC384" s="36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1:40" ht="10.5" customHeight="1">
      <c r="A385" s="33"/>
      <c r="B385" s="33"/>
      <c r="C385" s="33"/>
      <c r="D385" s="34"/>
      <c r="E385" s="2"/>
      <c r="F385" s="2"/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34"/>
      <c r="AA385" s="34"/>
      <c r="AB385" s="35"/>
      <c r="AC385" s="36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1:40" ht="10.5" customHeight="1">
      <c r="A386" s="33"/>
      <c r="B386" s="33"/>
      <c r="C386" s="33"/>
      <c r="D386" s="34"/>
      <c r="E386" s="2"/>
      <c r="F386" s="2"/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34"/>
      <c r="AA386" s="34"/>
      <c r="AB386" s="35"/>
      <c r="AC386" s="36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1:40" ht="10.5" customHeight="1">
      <c r="A387" s="33"/>
      <c r="B387" s="33"/>
      <c r="C387" s="33"/>
      <c r="D387" s="34"/>
      <c r="E387" s="2"/>
      <c r="F387" s="2"/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34"/>
      <c r="AA387" s="34"/>
      <c r="AB387" s="35"/>
      <c r="AC387" s="36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1:40" ht="10.5" customHeight="1">
      <c r="A388" s="33"/>
      <c r="B388" s="33"/>
      <c r="C388" s="33"/>
      <c r="D388" s="34"/>
      <c r="E388" s="2"/>
      <c r="F388" s="2"/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34"/>
      <c r="AA388" s="34"/>
      <c r="AB388" s="35"/>
      <c r="AC388" s="36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1:40" ht="10.5" customHeight="1">
      <c r="A389" s="33"/>
      <c r="B389" s="33"/>
      <c r="C389" s="33"/>
      <c r="D389" s="34"/>
      <c r="E389" s="2"/>
      <c r="F389" s="2"/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34"/>
      <c r="AA389" s="34"/>
      <c r="AB389" s="35"/>
      <c r="AC389" s="36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1:40" ht="10.5" customHeight="1">
      <c r="A390" s="33"/>
      <c r="B390" s="33"/>
      <c r="C390" s="33"/>
      <c r="D390" s="34"/>
      <c r="E390" s="2"/>
      <c r="F390" s="2"/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34"/>
      <c r="AA390" s="34"/>
      <c r="AB390" s="35"/>
      <c r="AC390" s="36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1:40" ht="10.5" customHeight="1">
      <c r="A391" s="33"/>
      <c r="B391" s="33"/>
      <c r="C391" s="33"/>
      <c r="D391" s="34"/>
      <c r="E391" s="2"/>
      <c r="F391" s="2"/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34"/>
      <c r="AA391" s="34"/>
      <c r="AB391" s="35"/>
      <c r="AC391" s="36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1:40" ht="10.5" customHeight="1">
      <c r="A392" s="33"/>
      <c r="B392" s="33"/>
      <c r="C392" s="33"/>
      <c r="D392" s="34"/>
      <c r="E392" s="2"/>
      <c r="F392" s="2"/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34"/>
      <c r="AA392" s="34"/>
      <c r="AB392" s="35"/>
      <c r="AC392" s="36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1:40" ht="10.5" customHeight="1">
      <c r="A393" s="33"/>
      <c r="B393" s="33"/>
      <c r="C393" s="33"/>
      <c r="D393" s="34"/>
      <c r="E393" s="2"/>
      <c r="F393" s="2"/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34"/>
      <c r="AA393" s="34"/>
      <c r="AB393" s="35"/>
      <c r="AC393" s="36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1:40" ht="10.5" customHeight="1">
      <c r="A394" s="33"/>
      <c r="B394" s="33"/>
      <c r="C394" s="33"/>
      <c r="D394" s="34"/>
      <c r="E394" s="2"/>
      <c r="F394" s="2"/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34"/>
      <c r="AA394" s="34"/>
      <c r="AB394" s="35"/>
      <c r="AC394" s="36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1:40" ht="10.5" customHeight="1">
      <c r="A395" s="33"/>
      <c r="B395" s="33"/>
      <c r="C395" s="33"/>
      <c r="D395" s="34"/>
      <c r="E395" s="2"/>
      <c r="F395" s="2"/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34"/>
      <c r="AA395" s="34"/>
      <c r="AB395" s="35"/>
      <c r="AC395" s="36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1:40" ht="10.5" customHeight="1">
      <c r="A396" s="33"/>
      <c r="B396" s="33"/>
      <c r="C396" s="33"/>
      <c r="D396" s="34"/>
      <c r="E396" s="2"/>
      <c r="F396" s="2"/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34"/>
      <c r="AA396" s="34"/>
      <c r="AB396" s="35"/>
      <c r="AC396" s="36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1:40" ht="10.5" customHeight="1">
      <c r="A397" s="33"/>
      <c r="B397" s="33"/>
      <c r="C397" s="33"/>
      <c r="D397" s="34"/>
      <c r="E397" s="2"/>
      <c r="F397" s="2"/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34"/>
      <c r="AA397" s="34"/>
      <c r="AB397" s="35"/>
      <c r="AC397" s="36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1:40" ht="10.5" customHeight="1">
      <c r="A398" s="33"/>
      <c r="B398" s="33"/>
      <c r="C398" s="33"/>
      <c r="D398" s="34"/>
      <c r="E398" s="2"/>
      <c r="F398" s="2"/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34"/>
      <c r="AA398" s="34"/>
      <c r="AB398" s="35"/>
      <c r="AC398" s="36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1:40" ht="10.5" customHeight="1">
      <c r="A399" s="33"/>
      <c r="B399" s="33"/>
      <c r="C399" s="33"/>
      <c r="D399" s="34"/>
      <c r="E399" s="2"/>
      <c r="F399" s="2"/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34"/>
      <c r="AA399" s="34"/>
      <c r="AB399" s="35"/>
      <c r="AC399" s="36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1:40" ht="10.5" customHeight="1">
      <c r="A400" s="33"/>
      <c r="B400" s="33"/>
      <c r="C400" s="33"/>
      <c r="D400" s="34"/>
      <c r="E400" s="2"/>
      <c r="F400" s="2"/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34"/>
      <c r="AA400" s="34"/>
      <c r="AB400" s="35"/>
      <c r="AC400" s="36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1:40" ht="10.5" customHeight="1">
      <c r="A401" s="33"/>
      <c r="B401" s="33"/>
      <c r="C401" s="33"/>
      <c r="D401" s="34"/>
      <c r="E401" s="2"/>
      <c r="F401" s="2"/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34"/>
      <c r="AA401" s="34"/>
      <c r="AB401" s="35"/>
      <c r="AC401" s="36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1:40" ht="10.5" customHeight="1">
      <c r="A402" s="33"/>
      <c r="B402" s="33"/>
      <c r="C402" s="33"/>
      <c r="D402" s="34"/>
      <c r="E402" s="2"/>
      <c r="F402" s="2"/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34"/>
      <c r="AA402" s="34"/>
      <c r="AB402" s="35"/>
      <c r="AC402" s="36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1:40" ht="10.5" customHeight="1">
      <c r="A403" s="33"/>
      <c r="B403" s="33"/>
      <c r="C403" s="33"/>
      <c r="D403" s="34"/>
      <c r="E403" s="2"/>
      <c r="F403" s="2"/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34"/>
      <c r="AA403" s="34"/>
      <c r="AB403" s="35"/>
      <c r="AC403" s="36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1:40" ht="10.5" customHeight="1">
      <c r="A404" s="33"/>
      <c r="B404" s="33"/>
      <c r="C404" s="33"/>
      <c r="D404" s="34"/>
      <c r="E404" s="2"/>
      <c r="F404" s="2"/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34"/>
      <c r="AA404" s="34"/>
      <c r="AB404" s="35"/>
      <c r="AC404" s="36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1:40" ht="10.5" customHeight="1">
      <c r="A405" s="33"/>
      <c r="B405" s="33"/>
      <c r="C405" s="33"/>
      <c r="D405" s="34"/>
      <c r="E405" s="2"/>
      <c r="F405" s="2"/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34"/>
      <c r="AA405" s="34"/>
      <c r="AB405" s="35"/>
      <c r="AC405" s="36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1:40" ht="10.5" customHeight="1">
      <c r="A406" s="33"/>
      <c r="B406" s="33"/>
      <c r="C406" s="33"/>
      <c r="D406" s="34"/>
      <c r="E406" s="2"/>
      <c r="F406" s="2"/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34"/>
      <c r="AA406" s="34"/>
      <c r="AB406" s="35"/>
      <c r="AC406" s="36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1:40" ht="10.5" customHeight="1">
      <c r="A407" s="33"/>
      <c r="B407" s="33"/>
      <c r="C407" s="33"/>
      <c r="D407" s="34"/>
      <c r="E407" s="2"/>
      <c r="F407" s="2"/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34"/>
      <c r="AA407" s="34"/>
      <c r="AB407" s="35"/>
      <c r="AC407" s="36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1:40" ht="10.5" customHeight="1">
      <c r="A408" s="33"/>
      <c r="B408" s="33"/>
      <c r="C408" s="33"/>
      <c r="D408" s="34"/>
      <c r="E408" s="2"/>
      <c r="F408" s="2"/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34"/>
      <c r="AA408" s="34"/>
      <c r="AB408" s="35"/>
      <c r="AC408" s="36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1:40" ht="10.5" customHeight="1">
      <c r="A409" s="33"/>
      <c r="B409" s="33"/>
      <c r="C409" s="33"/>
      <c r="D409" s="34"/>
      <c r="E409" s="2"/>
      <c r="F409" s="2"/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34"/>
      <c r="AA409" s="34"/>
      <c r="AB409" s="35"/>
      <c r="AC409" s="36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1:40" ht="10.5" customHeight="1">
      <c r="A410" s="33"/>
      <c r="B410" s="33"/>
      <c r="C410" s="33"/>
      <c r="D410" s="34"/>
      <c r="E410" s="2"/>
      <c r="F410" s="2"/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34"/>
      <c r="AA410" s="34"/>
      <c r="AB410" s="35"/>
      <c r="AC410" s="36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1:40" ht="10.5" customHeight="1">
      <c r="A411" s="33"/>
      <c r="B411" s="33"/>
      <c r="C411" s="33"/>
      <c r="D411" s="34"/>
      <c r="E411" s="2"/>
      <c r="F411" s="2"/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34"/>
      <c r="AA411" s="34"/>
      <c r="AB411" s="35"/>
      <c r="AC411" s="36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1:40" ht="10.5" customHeight="1">
      <c r="A412" s="33"/>
      <c r="B412" s="33"/>
      <c r="C412" s="33"/>
      <c r="D412" s="34"/>
      <c r="E412" s="2"/>
      <c r="F412" s="2"/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34"/>
      <c r="AA412" s="34"/>
      <c r="AB412" s="35"/>
      <c r="AC412" s="36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1:40" ht="10.5" customHeight="1">
      <c r="A413" s="33"/>
      <c r="B413" s="33"/>
      <c r="C413" s="33"/>
      <c r="D413" s="34"/>
      <c r="E413" s="2"/>
      <c r="F413" s="2"/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34"/>
      <c r="AA413" s="34"/>
      <c r="AB413" s="35"/>
      <c r="AC413" s="36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1:40" ht="10.5" customHeight="1">
      <c r="A414" s="33"/>
      <c r="B414" s="33"/>
      <c r="C414" s="33"/>
      <c r="D414" s="34"/>
      <c r="E414" s="2"/>
      <c r="F414" s="2"/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34"/>
      <c r="AA414" s="34"/>
      <c r="AB414" s="35"/>
      <c r="AC414" s="36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1:40" ht="10.5" customHeight="1">
      <c r="A415" s="33"/>
      <c r="B415" s="33"/>
      <c r="C415" s="33"/>
      <c r="D415" s="34"/>
      <c r="E415" s="2"/>
      <c r="F415" s="2"/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34"/>
      <c r="AA415" s="34"/>
      <c r="AB415" s="35"/>
      <c r="AC415" s="36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1:40" ht="10.5" customHeight="1">
      <c r="A416" s="33"/>
      <c r="B416" s="33"/>
      <c r="C416" s="33"/>
      <c r="D416" s="34"/>
      <c r="E416" s="2"/>
      <c r="F416" s="2"/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34"/>
      <c r="AA416" s="34"/>
      <c r="AB416" s="35"/>
      <c r="AC416" s="36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1:40" ht="10.5" customHeight="1">
      <c r="A417" s="33"/>
      <c r="B417" s="33"/>
      <c r="C417" s="33"/>
      <c r="D417" s="34"/>
      <c r="E417" s="2"/>
      <c r="F417" s="2"/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34"/>
      <c r="AA417" s="34"/>
      <c r="AB417" s="35"/>
      <c r="AC417" s="36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1:40" ht="10.5" customHeight="1">
      <c r="A418" s="33"/>
      <c r="B418" s="33"/>
      <c r="C418" s="33"/>
      <c r="D418" s="34"/>
      <c r="E418" s="2"/>
      <c r="F418" s="2"/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34"/>
      <c r="AA418" s="34"/>
      <c r="AB418" s="35"/>
      <c r="AC418" s="36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1:40" ht="10.5" customHeight="1">
      <c r="A419" s="33"/>
      <c r="B419" s="33"/>
      <c r="C419" s="33"/>
      <c r="D419" s="34"/>
      <c r="E419" s="2"/>
      <c r="F419" s="2"/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34"/>
      <c r="AA419" s="34"/>
      <c r="AB419" s="35"/>
      <c r="AC419" s="36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1:40" ht="10.5" customHeight="1">
      <c r="A420" s="33"/>
      <c r="B420" s="33"/>
      <c r="C420" s="33"/>
      <c r="D420" s="34"/>
      <c r="E420" s="2"/>
      <c r="F420" s="2"/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34"/>
      <c r="AA420" s="34"/>
      <c r="AB420" s="35"/>
      <c r="AC420" s="36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1:40" ht="10.5" customHeight="1">
      <c r="A421" s="33"/>
      <c r="B421" s="33"/>
      <c r="C421" s="33"/>
      <c r="D421" s="34"/>
      <c r="E421" s="2"/>
      <c r="F421" s="2"/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34"/>
      <c r="AA421" s="34"/>
      <c r="AB421" s="35"/>
      <c r="AC421" s="36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1:40" ht="10.5" customHeight="1">
      <c r="A422" s="33"/>
      <c r="B422" s="33"/>
      <c r="C422" s="33"/>
      <c r="D422" s="34"/>
      <c r="E422" s="2"/>
      <c r="F422" s="2"/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34"/>
      <c r="AA422" s="34"/>
      <c r="AB422" s="35"/>
      <c r="AC422" s="36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1:40" ht="10.5" customHeight="1">
      <c r="A423" s="33"/>
      <c r="B423" s="33"/>
      <c r="C423" s="33"/>
      <c r="D423" s="34"/>
      <c r="E423" s="2"/>
      <c r="F423" s="2"/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34"/>
      <c r="AA423" s="34"/>
      <c r="AB423" s="35"/>
      <c r="AC423" s="36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1:40" ht="10.5" customHeight="1">
      <c r="A424" s="33"/>
      <c r="B424" s="33"/>
      <c r="C424" s="33"/>
      <c r="D424" s="34"/>
      <c r="E424" s="2"/>
      <c r="F424" s="2"/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34"/>
      <c r="AA424" s="34"/>
      <c r="AB424" s="35"/>
      <c r="AC424" s="36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1:40" ht="10.5" customHeight="1">
      <c r="A425" s="33"/>
      <c r="B425" s="33"/>
      <c r="C425" s="33"/>
      <c r="D425" s="34"/>
      <c r="E425" s="2"/>
      <c r="F425" s="2"/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34"/>
      <c r="AA425" s="34"/>
      <c r="AB425" s="35"/>
      <c r="AC425" s="36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1:40" ht="10.5" customHeight="1">
      <c r="A426" s="33"/>
      <c r="B426" s="33"/>
      <c r="C426" s="33"/>
      <c r="D426" s="34"/>
      <c r="E426" s="2"/>
      <c r="F426" s="2"/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34"/>
      <c r="AA426" s="34"/>
      <c r="AB426" s="35"/>
      <c r="AC426" s="36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1:40" ht="10.5" customHeight="1">
      <c r="A427" s="33"/>
      <c r="B427" s="33"/>
      <c r="C427" s="33"/>
      <c r="D427" s="34"/>
      <c r="E427" s="2"/>
      <c r="F427" s="2"/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34"/>
      <c r="AA427" s="34"/>
      <c r="AB427" s="35"/>
      <c r="AC427" s="36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1:40" ht="10.5" customHeight="1">
      <c r="A428" s="33"/>
      <c r="B428" s="33"/>
      <c r="C428" s="33"/>
      <c r="D428" s="34"/>
      <c r="E428" s="2"/>
      <c r="F428" s="2"/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34"/>
      <c r="AA428" s="34"/>
      <c r="AB428" s="35"/>
      <c r="AC428" s="36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1:40" ht="10.5" customHeight="1">
      <c r="A429" s="33"/>
      <c r="B429" s="33"/>
      <c r="C429" s="33"/>
      <c r="D429" s="34"/>
      <c r="E429" s="2"/>
      <c r="F429" s="2"/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34"/>
      <c r="AA429" s="34"/>
      <c r="AB429" s="35"/>
      <c r="AC429" s="36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1:40" ht="10.5" customHeight="1">
      <c r="A430" s="33"/>
      <c r="B430" s="33"/>
      <c r="C430" s="33"/>
      <c r="D430" s="34"/>
      <c r="E430" s="2"/>
      <c r="F430" s="2"/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34"/>
      <c r="AA430" s="34"/>
      <c r="AB430" s="35"/>
      <c r="AC430" s="36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1:40" ht="10.5" customHeight="1">
      <c r="A431" s="33"/>
      <c r="B431" s="33"/>
      <c r="C431" s="33"/>
      <c r="D431" s="34"/>
      <c r="E431" s="2"/>
      <c r="F431" s="2"/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34"/>
      <c r="AA431" s="34"/>
      <c r="AB431" s="35"/>
      <c r="AC431" s="36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1:40" ht="10.5" customHeight="1">
      <c r="A432" s="33"/>
      <c r="B432" s="33"/>
      <c r="C432" s="33"/>
      <c r="D432" s="34"/>
      <c r="E432" s="2"/>
      <c r="F432" s="2"/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34"/>
      <c r="AA432" s="34"/>
      <c r="AB432" s="35"/>
      <c r="AC432" s="36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1:40" ht="10.5" customHeight="1">
      <c r="A433" s="33"/>
      <c r="B433" s="33"/>
      <c r="C433" s="33"/>
      <c r="D433" s="34"/>
      <c r="E433" s="2"/>
      <c r="F433" s="2"/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34"/>
      <c r="AA433" s="34"/>
      <c r="AB433" s="35"/>
      <c r="AC433" s="36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1:40" ht="10.5" customHeight="1">
      <c r="A434" s="33"/>
      <c r="B434" s="33"/>
      <c r="C434" s="33"/>
      <c r="D434" s="34"/>
      <c r="E434" s="2"/>
      <c r="F434" s="2"/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34"/>
      <c r="AA434" s="34"/>
      <c r="AB434" s="35"/>
      <c r="AC434" s="36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1:40" ht="10.5" customHeight="1">
      <c r="A435" s="33"/>
      <c r="B435" s="33"/>
      <c r="C435" s="33"/>
      <c r="D435" s="34"/>
      <c r="E435" s="2"/>
      <c r="F435" s="2"/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34"/>
      <c r="AA435" s="34"/>
      <c r="AB435" s="35"/>
      <c r="AC435" s="36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1:40" ht="10.5" customHeight="1">
      <c r="A436" s="33"/>
      <c r="B436" s="33"/>
      <c r="C436" s="33"/>
      <c r="D436" s="34"/>
      <c r="E436" s="2"/>
      <c r="F436" s="2"/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34"/>
      <c r="AA436" s="34"/>
      <c r="AB436" s="35"/>
      <c r="AC436" s="36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1:40" ht="10.5" customHeight="1">
      <c r="A437" s="33"/>
      <c r="B437" s="33"/>
      <c r="C437" s="33"/>
      <c r="D437" s="34"/>
      <c r="E437" s="2"/>
      <c r="F437" s="2"/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34"/>
      <c r="AA437" s="34"/>
      <c r="AB437" s="35"/>
      <c r="AC437" s="36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1:40" ht="10.5" customHeight="1">
      <c r="A438" s="33"/>
      <c r="B438" s="33"/>
      <c r="C438" s="33"/>
      <c r="D438" s="34"/>
      <c r="E438" s="2"/>
      <c r="F438" s="2"/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34"/>
      <c r="AA438" s="34"/>
      <c r="AB438" s="35"/>
      <c r="AC438" s="36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1:40" ht="10.5" customHeight="1">
      <c r="A439" s="33"/>
      <c r="B439" s="33"/>
      <c r="C439" s="33"/>
      <c r="D439" s="34"/>
      <c r="E439" s="2"/>
      <c r="F439" s="2"/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34"/>
      <c r="AA439" s="34"/>
      <c r="AB439" s="35"/>
      <c r="AC439" s="36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1:40" ht="10.5" customHeight="1">
      <c r="A440" s="33"/>
      <c r="B440" s="33"/>
      <c r="C440" s="33"/>
      <c r="D440" s="34"/>
      <c r="E440" s="2"/>
      <c r="F440" s="2"/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34"/>
      <c r="AA440" s="34"/>
      <c r="AB440" s="35"/>
      <c r="AC440" s="36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1:40" ht="10.5" customHeight="1">
      <c r="A441" s="33"/>
      <c r="B441" s="33"/>
      <c r="C441" s="33"/>
      <c r="D441" s="34"/>
      <c r="E441" s="2"/>
      <c r="F441" s="2"/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34"/>
      <c r="AA441" s="34"/>
      <c r="AB441" s="35"/>
      <c r="AC441" s="36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1:40" ht="10.5" customHeight="1">
      <c r="A442" s="33"/>
      <c r="B442" s="33"/>
      <c r="C442" s="33"/>
      <c r="D442" s="34"/>
      <c r="E442" s="2"/>
      <c r="F442" s="2"/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34"/>
      <c r="AA442" s="34"/>
      <c r="AB442" s="35"/>
      <c r="AC442" s="36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1:40" ht="10.5" customHeight="1">
      <c r="A443" s="33"/>
      <c r="B443" s="33"/>
      <c r="C443" s="33"/>
      <c r="D443" s="34"/>
      <c r="E443" s="2"/>
      <c r="F443" s="2"/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34"/>
      <c r="AA443" s="34"/>
      <c r="AB443" s="35"/>
      <c r="AC443" s="36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1:40" ht="10.5" customHeight="1">
      <c r="A444" s="33"/>
      <c r="B444" s="33"/>
      <c r="C444" s="33"/>
      <c r="D444" s="34"/>
      <c r="E444" s="2"/>
      <c r="F444" s="2"/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34"/>
      <c r="AA444" s="34"/>
      <c r="AB444" s="35"/>
      <c r="AC444" s="36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1:40" ht="10.5" customHeight="1">
      <c r="A445" s="33"/>
      <c r="B445" s="33"/>
      <c r="C445" s="33"/>
      <c r="D445" s="34"/>
      <c r="E445" s="2"/>
      <c r="F445" s="2"/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34"/>
      <c r="AA445" s="34"/>
      <c r="AB445" s="35"/>
      <c r="AC445" s="36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1:40" ht="10.5" customHeight="1">
      <c r="A446" s="33"/>
      <c r="B446" s="33"/>
      <c r="C446" s="33"/>
      <c r="D446" s="34"/>
      <c r="E446" s="2"/>
      <c r="F446" s="2"/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34"/>
      <c r="AA446" s="34"/>
      <c r="AB446" s="35"/>
      <c r="AC446" s="36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1:40" ht="10.5" customHeight="1">
      <c r="A447" s="33"/>
      <c r="B447" s="33"/>
      <c r="C447" s="33"/>
      <c r="D447" s="34"/>
      <c r="E447" s="2"/>
      <c r="F447" s="2"/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34"/>
      <c r="AA447" s="34"/>
      <c r="AB447" s="35"/>
      <c r="AC447" s="36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1:40" ht="10.5" customHeight="1">
      <c r="A448" s="33"/>
      <c r="B448" s="33"/>
      <c r="C448" s="33"/>
      <c r="D448" s="34"/>
      <c r="E448" s="2"/>
      <c r="F448" s="2"/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34"/>
      <c r="AA448" s="34"/>
      <c r="AB448" s="35"/>
      <c r="AC448" s="36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1:40" ht="10.5" customHeight="1">
      <c r="A449" s="33"/>
      <c r="B449" s="33"/>
      <c r="C449" s="33"/>
      <c r="D449" s="34"/>
      <c r="E449" s="2"/>
      <c r="F449" s="2"/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34"/>
      <c r="AA449" s="34"/>
      <c r="AB449" s="35"/>
      <c r="AC449" s="36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1:40" ht="10.5" customHeight="1">
      <c r="A450" s="33"/>
      <c r="B450" s="33"/>
      <c r="C450" s="33"/>
      <c r="D450" s="34"/>
      <c r="E450" s="2"/>
      <c r="F450" s="2"/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34"/>
      <c r="AA450" s="34"/>
      <c r="AB450" s="35"/>
      <c r="AC450" s="36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1:40" ht="10.5" customHeight="1">
      <c r="A451" s="33"/>
      <c r="B451" s="33"/>
      <c r="C451" s="33"/>
      <c r="D451" s="34"/>
      <c r="E451" s="2"/>
      <c r="F451" s="2"/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34"/>
      <c r="AA451" s="34"/>
      <c r="AB451" s="35"/>
      <c r="AC451" s="36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1:40" ht="10.5" customHeight="1">
      <c r="A452" s="33"/>
      <c r="B452" s="33"/>
      <c r="C452" s="33"/>
      <c r="D452" s="34"/>
      <c r="E452" s="2"/>
      <c r="F452" s="2"/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34"/>
      <c r="AA452" s="34"/>
      <c r="AB452" s="35"/>
      <c r="AC452" s="36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1:40" ht="10.5" customHeight="1">
      <c r="A453" s="33"/>
      <c r="B453" s="33"/>
      <c r="C453" s="33"/>
      <c r="D453" s="34"/>
      <c r="E453" s="2"/>
      <c r="F453" s="2"/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34"/>
      <c r="AA453" s="34"/>
      <c r="AB453" s="35"/>
      <c r="AC453" s="36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1:40" ht="10.5" customHeight="1">
      <c r="A454" s="33"/>
      <c r="B454" s="33"/>
      <c r="C454" s="33"/>
      <c r="D454" s="34"/>
      <c r="E454" s="2"/>
      <c r="F454" s="2"/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34"/>
      <c r="AA454" s="34"/>
      <c r="AB454" s="35"/>
      <c r="AC454" s="36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1:40" ht="10.5" customHeight="1">
      <c r="A455" s="33"/>
      <c r="B455" s="33"/>
      <c r="C455" s="33"/>
      <c r="D455" s="34"/>
      <c r="E455" s="2"/>
      <c r="F455" s="2"/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34"/>
      <c r="AA455" s="34"/>
      <c r="AB455" s="35"/>
      <c r="AC455" s="36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1:40" ht="10.5" customHeight="1">
      <c r="A456" s="33"/>
      <c r="B456" s="33"/>
      <c r="C456" s="33"/>
      <c r="D456" s="34"/>
      <c r="E456" s="2"/>
      <c r="F456" s="2"/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34"/>
      <c r="AA456" s="34"/>
      <c r="AB456" s="35"/>
      <c r="AC456" s="36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1:40" ht="10.5" customHeight="1">
      <c r="A457" s="33"/>
      <c r="B457" s="33"/>
      <c r="C457" s="33"/>
      <c r="D457" s="34"/>
      <c r="E457" s="2"/>
      <c r="F457" s="2"/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34"/>
      <c r="AA457" s="34"/>
      <c r="AB457" s="35"/>
      <c r="AC457" s="36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1:40" ht="10.5" customHeight="1">
      <c r="A458" s="33"/>
      <c r="B458" s="33"/>
      <c r="C458" s="33"/>
      <c r="D458" s="34"/>
      <c r="E458" s="2"/>
      <c r="F458" s="2"/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34"/>
      <c r="AA458" s="34"/>
      <c r="AB458" s="35"/>
      <c r="AC458" s="36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1:40" ht="10.5" customHeight="1">
      <c r="A459" s="33"/>
      <c r="B459" s="33"/>
      <c r="C459" s="33"/>
      <c r="D459" s="34"/>
      <c r="E459" s="2"/>
      <c r="F459" s="2"/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34"/>
      <c r="AA459" s="34"/>
      <c r="AB459" s="35"/>
      <c r="AC459" s="36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1:40" ht="10.5" customHeight="1">
      <c r="A460" s="33"/>
      <c r="B460" s="33"/>
      <c r="C460" s="33"/>
      <c r="D460" s="34"/>
      <c r="E460" s="2"/>
      <c r="F460" s="2"/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34"/>
      <c r="AA460" s="34"/>
      <c r="AB460" s="35"/>
      <c r="AC460" s="36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1:40" ht="10.5" customHeight="1">
      <c r="A461" s="33"/>
      <c r="B461" s="33"/>
      <c r="C461" s="33"/>
      <c r="D461" s="34"/>
      <c r="E461" s="2"/>
      <c r="F461" s="2"/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34"/>
      <c r="AA461" s="34"/>
      <c r="AB461" s="35"/>
      <c r="AC461" s="36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1:40" ht="10.5" customHeight="1">
      <c r="A462" s="33"/>
      <c r="B462" s="33"/>
      <c r="C462" s="33"/>
      <c r="D462" s="34"/>
      <c r="E462" s="2"/>
      <c r="F462" s="2"/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34"/>
      <c r="AA462" s="34"/>
      <c r="AB462" s="35"/>
      <c r="AC462" s="36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1:40" ht="10.5" customHeight="1">
      <c r="A463" s="33"/>
      <c r="B463" s="33"/>
      <c r="C463" s="33"/>
      <c r="D463" s="34"/>
      <c r="E463" s="2"/>
      <c r="F463" s="2"/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34"/>
      <c r="AA463" s="34"/>
      <c r="AB463" s="35"/>
      <c r="AC463" s="36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1:40" ht="10.5" customHeight="1">
      <c r="A464" s="33"/>
      <c r="B464" s="33"/>
      <c r="C464" s="33"/>
      <c r="D464" s="34"/>
      <c r="E464" s="2"/>
      <c r="F464" s="2"/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34"/>
      <c r="AA464" s="34"/>
      <c r="AB464" s="35"/>
      <c r="AC464" s="36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1:40" ht="10.5" customHeight="1">
      <c r="A465" s="33"/>
      <c r="B465" s="33"/>
      <c r="C465" s="33"/>
      <c r="D465" s="34"/>
      <c r="E465" s="2"/>
      <c r="F465" s="2"/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34"/>
      <c r="AA465" s="34"/>
      <c r="AB465" s="35"/>
      <c r="AC465" s="36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1:40" ht="10.5" customHeight="1">
      <c r="A466" s="33"/>
      <c r="B466" s="33"/>
      <c r="C466" s="33"/>
      <c r="D466" s="34"/>
      <c r="E466" s="2"/>
      <c r="F466" s="2"/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34"/>
      <c r="AA466" s="34"/>
      <c r="AB466" s="35"/>
      <c r="AC466" s="36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1:40" ht="10.5" customHeight="1">
      <c r="A467" s="33"/>
      <c r="B467" s="33"/>
      <c r="C467" s="33"/>
      <c r="D467" s="34"/>
      <c r="E467" s="2"/>
      <c r="F467" s="2"/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34"/>
      <c r="AA467" s="34"/>
      <c r="AB467" s="35"/>
      <c r="AC467" s="36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1:40" ht="10.5" customHeight="1">
      <c r="A468" s="33"/>
      <c r="B468" s="33"/>
      <c r="C468" s="33"/>
      <c r="D468" s="34"/>
      <c r="E468" s="2"/>
      <c r="F468" s="2"/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34"/>
      <c r="AA468" s="34"/>
      <c r="AB468" s="35"/>
      <c r="AC468" s="36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1:40" ht="10.5" customHeight="1">
      <c r="A469" s="33"/>
      <c r="B469" s="33"/>
      <c r="C469" s="33"/>
      <c r="D469" s="34"/>
      <c r="E469" s="2"/>
      <c r="F469" s="2"/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34"/>
      <c r="AA469" s="34"/>
      <c r="AB469" s="35"/>
      <c r="AC469" s="36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1:40" ht="10.5" customHeight="1">
      <c r="A470" s="33"/>
      <c r="B470" s="33"/>
      <c r="C470" s="33"/>
      <c r="D470" s="34"/>
      <c r="E470" s="2"/>
      <c r="F470" s="2"/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34"/>
      <c r="AA470" s="34"/>
      <c r="AB470" s="35"/>
      <c r="AC470" s="36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1:40" ht="10.5" customHeight="1">
      <c r="A471" s="33"/>
      <c r="B471" s="33"/>
      <c r="C471" s="33"/>
      <c r="D471" s="34"/>
      <c r="E471" s="2"/>
      <c r="F471" s="2"/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34"/>
      <c r="AA471" s="34"/>
      <c r="AB471" s="35"/>
      <c r="AC471" s="36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1:40" ht="10.5" customHeight="1">
      <c r="A472" s="33"/>
      <c r="B472" s="33"/>
      <c r="C472" s="33"/>
      <c r="D472" s="34"/>
      <c r="E472" s="2"/>
      <c r="F472" s="2"/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34"/>
      <c r="AA472" s="34"/>
      <c r="AB472" s="35"/>
      <c r="AC472" s="36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1:40" ht="10.5" customHeight="1">
      <c r="A473" s="33"/>
      <c r="B473" s="33"/>
      <c r="C473" s="33"/>
      <c r="D473" s="34"/>
      <c r="E473" s="2"/>
      <c r="F473" s="2"/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34"/>
      <c r="AA473" s="34"/>
      <c r="AB473" s="35"/>
      <c r="AC473" s="36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1:40" ht="10.5" customHeight="1">
      <c r="A474" s="33"/>
      <c r="B474" s="33"/>
      <c r="C474" s="33"/>
      <c r="D474" s="34"/>
      <c r="E474" s="2"/>
      <c r="F474" s="2"/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34"/>
      <c r="AA474" s="34"/>
      <c r="AB474" s="35"/>
      <c r="AC474" s="36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1:40" ht="10.5" customHeight="1">
      <c r="A475" s="33"/>
      <c r="B475" s="33"/>
      <c r="C475" s="33"/>
      <c r="D475" s="34"/>
      <c r="E475" s="2"/>
      <c r="F475" s="2"/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34"/>
      <c r="AA475" s="34"/>
      <c r="AB475" s="35"/>
      <c r="AC475" s="36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1:40" ht="10.5" customHeight="1">
      <c r="A476" s="33"/>
      <c r="B476" s="33"/>
      <c r="C476" s="33"/>
      <c r="D476" s="34"/>
      <c r="E476" s="2"/>
      <c r="F476" s="2"/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34"/>
      <c r="AA476" s="34"/>
      <c r="AB476" s="35"/>
      <c r="AC476" s="36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1:40" ht="10.5" customHeight="1">
      <c r="A477" s="33"/>
      <c r="B477" s="33"/>
      <c r="C477" s="33"/>
      <c r="D477" s="34"/>
      <c r="E477" s="2"/>
      <c r="F477" s="2"/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34"/>
      <c r="AA477" s="34"/>
      <c r="AB477" s="35"/>
      <c r="AC477" s="36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1:40" ht="10.5" customHeight="1">
      <c r="A478" s="33"/>
      <c r="B478" s="33"/>
      <c r="C478" s="33"/>
      <c r="D478" s="34"/>
      <c r="E478" s="2"/>
      <c r="F478" s="2"/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34"/>
      <c r="AA478" s="34"/>
      <c r="AB478" s="35"/>
      <c r="AC478" s="36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1:40" ht="10.5" customHeight="1">
      <c r="A479" s="33"/>
      <c r="B479" s="33"/>
      <c r="C479" s="33"/>
      <c r="D479" s="34"/>
      <c r="E479" s="2"/>
      <c r="F479" s="2"/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34"/>
      <c r="AA479" s="34"/>
      <c r="AB479" s="35"/>
      <c r="AC479" s="36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1:40" ht="10.5" customHeight="1">
      <c r="A480" s="33"/>
      <c r="B480" s="33"/>
      <c r="C480" s="33"/>
      <c r="D480" s="34"/>
      <c r="E480" s="2"/>
      <c r="F480" s="2"/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34"/>
      <c r="AA480" s="34"/>
      <c r="AB480" s="35"/>
      <c r="AC480" s="36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1:40" ht="10.5" customHeight="1">
      <c r="A481" s="33"/>
      <c r="B481" s="33"/>
      <c r="C481" s="33"/>
      <c r="D481" s="34"/>
      <c r="E481" s="2"/>
      <c r="F481" s="2"/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34"/>
      <c r="AA481" s="34"/>
      <c r="AB481" s="35"/>
      <c r="AC481" s="36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1:40" ht="10.5" customHeight="1">
      <c r="A482" s="33"/>
      <c r="B482" s="33"/>
      <c r="C482" s="33"/>
      <c r="D482" s="34"/>
      <c r="E482" s="2"/>
      <c r="F482" s="2"/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34"/>
      <c r="AA482" s="34"/>
      <c r="AB482" s="35"/>
      <c r="AC482" s="36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1:40" ht="10.5" customHeight="1">
      <c r="A483" s="33"/>
      <c r="B483" s="33"/>
      <c r="C483" s="33"/>
      <c r="D483" s="34"/>
      <c r="E483" s="2"/>
      <c r="F483" s="2"/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34"/>
      <c r="AA483" s="34"/>
      <c r="AB483" s="35"/>
      <c r="AC483" s="36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1:40" ht="10.5" customHeight="1">
      <c r="A484" s="33"/>
      <c r="B484" s="33"/>
      <c r="C484" s="33"/>
      <c r="D484" s="34"/>
      <c r="E484" s="2"/>
      <c r="F484" s="2"/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34"/>
      <c r="AA484" s="34"/>
      <c r="AB484" s="35"/>
      <c r="AC484" s="36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1:40" ht="10.5" customHeight="1">
      <c r="A485" s="33"/>
      <c r="B485" s="33"/>
      <c r="C485" s="33"/>
      <c r="D485" s="34"/>
      <c r="E485" s="2"/>
      <c r="F485" s="2"/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34"/>
      <c r="AA485" s="34"/>
      <c r="AB485" s="35"/>
      <c r="AC485" s="36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1:40" ht="10.5" customHeight="1">
      <c r="A486" s="33"/>
      <c r="B486" s="33"/>
      <c r="C486" s="33"/>
      <c r="D486" s="34"/>
      <c r="E486" s="2"/>
      <c r="F486" s="2"/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34"/>
      <c r="AA486" s="34"/>
      <c r="AB486" s="35"/>
      <c r="AC486" s="36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1:40" ht="10.5" customHeight="1">
      <c r="A487" s="33"/>
      <c r="B487" s="33"/>
      <c r="C487" s="33"/>
      <c r="D487" s="34"/>
      <c r="E487" s="2"/>
      <c r="F487" s="2"/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34"/>
      <c r="AA487" s="34"/>
      <c r="AB487" s="35"/>
      <c r="AC487" s="36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1:40" ht="10.5" customHeight="1">
      <c r="A488" s="33"/>
      <c r="B488" s="33"/>
      <c r="C488" s="33"/>
      <c r="D488" s="34"/>
      <c r="E488" s="2"/>
      <c r="F488" s="2"/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34"/>
      <c r="AA488" s="34"/>
      <c r="AB488" s="35"/>
      <c r="AC488" s="36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1:40" ht="10.5" customHeight="1">
      <c r="A489" s="33"/>
      <c r="B489" s="33"/>
      <c r="C489" s="33"/>
      <c r="D489" s="34"/>
      <c r="E489" s="2"/>
      <c r="F489" s="2"/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34"/>
      <c r="AA489" s="34"/>
      <c r="AB489" s="35"/>
      <c r="AC489" s="36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1:40" ht="10.5" customHeight="1">
      <c r="A490" s="33"/>
      <c r="B490" s="33"/>
      <c r="C490" s="33"/>
      <c r="D490" s="34"/>
      <c r="E490" s="2"/>
      <c r="F490" s="2"/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34"/>
      <c r="AA490" s="34"/>
      <c r="AB490" s="35"/>
      <c r="AC490" s="36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1:40" ht="10.5" customHeight="1">
      <c r="A491" s="33"/>
      <c r="B491" s="33"/>
      <c r="C491" s="33"/>
      <c r="D491" s="34"/>
      <c r="E491" s="2"/>
      <c r="F491" s="2"/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34"/>
      <c r="AA491" s="34"/>
      <c r="AB491" s="35"/>
      <c r="AC491" s="36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1:40" ht="10.5" customHeight="1">
      <c r="A492" s="33"/>
      <c r="B492" s="33"/>
      <c r="C492" s="33"/>
      <c r="D492" s="34"/>
      <c r="E492" s="2"/>
      <c r="F492" s="2"/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34"/>
      <c r="AA492" s="34"/>
      <c r="AB492" s="35"/>
      <c r="AC492" s="36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1:40" ht="10.5" customHeight="1">
      <c r="A493" s="33"/>
      <c r="B493" s="33"/>
      <c r="C493" s="33"/>
      <c r="D493" s="34"/>
      <c r="E493" s="2"/>
      <c r="F493" s="2"/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34"/>
      <c r="AA493" s="34"/>
      <c r="AB493" s="35"/>
      <c r="AC493" s="36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1:40" ht="10.5" customHeight="1">
      <c r="A494" s="33"/>
      <c r="B494" s="33"/>
      <c r="C494" s="33"/>
      <c r="D494" s="34"/>
      <c r="E494" s="2"/>
      <c r="F494" s="2"/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34"/>
      <c r="AA494" s="34"/>
      <c r="AB494" s="35"/>
      <c r="AC494" s="36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1:40" ht="10.5" customHeight="1">
      <c r="A495" s="33"/>
      <c r="B495" s="33"/>
      <c r="C495" s="33"/>
      <c r="D495" s="34"/>
      <c r="E495" s="2"/>
      <c r="F495" s="2"/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34"/>
      <c r="AA495" s="34"/>
      <c r="AB495" s="35"/>
      <c r="AC495" s="36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1:40" ht="10.5" customHeight="1">
      <c r="A496" s="33"/>
      <c r="B496" s="33"/>
      <c r="C496" s="33"/>
      <c r="D496" s="34"/>
      <c r="E496" s="2"/>
      <c r="F496" s="2"/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34"/>
      <c r="AA496" s="34"/>
      <c r="AB496" s="35"/>
      <c r="AC496" s="36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1:40" ht="10.5" customHeight="1">
      <c r="A497" s="33"/>
      <c r="B497" s="33"/>
      <c r="C497" s="33"/>
      <c r="D497" s="34"/>
      <c r="E497" s="2"/>
      <c r="F497" s="2"/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34"/>
      <c r="AA497" s="34"/>
      <c r="AB497" s="35"/>
      <c r="AC497" s="36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1:40" ht="10.5" customHeight="1">
      <c r="A498" s="33"/>
      <c r="B498" s="33"/>
      <c r="C498" s="33"/>
      <c r="D498" s="34"/>
      <c r="E498" s="2"/>
      <c r="F498" s="2"/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34"/>
      <c r="AA498" s="34"/>
      <c r="AB498" s="35"/>
      <c r="AC498" s="36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1:40" ht="10.5" customHeight="1">
      <c r="A499" s="33"/>
      <c r="B499" s="33"/>
      <c r="C499" s="33"/>
      <c r="D499" s="34"/>
      <c r="E499" s="2"/>
      <c r="F499" s="2"/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34"/>
      <c r="AA499" s="34"/>
      <c r="AB499" s="35"/>
      <c r="AC499" s="36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1:40" ht="10.5" customHeight="1">
      <c r="A500" s="33"/>
      <c r="B500" s="33"/>
      <c r="C500" s="33"/>
      <c r="D500" s="34"/>
      <c r="E500" s="2"/>
      <c r="F500" s="2"/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34"/>
      <c r="AA500" s="34"/>
      <c r="AB500" s="35"/>
      <c r="AC500" s="36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1:40" ht="10.5" customHeight="1">
      <c r="A501" s="33"/>
      <c r="B501" s="33"/>
      <c r="C501" s="33"/>
      <c r="D501" s="34"/>
      <c r="E501" s="2"/>
      <c r="F501" s="2"/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34"/>
      <c r="AA501" s="34"/>
      <c r="AB501" s="35"/>
      <c r="AC501" s="36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1:40" ht="10.5" customHeight="1">
      <c r="A502" s="33"/>
      <c r="B502" s="33"/>
      <c r="C502" s="33"/>
      <c r="D502" s="34"/>
      <c r="E502" s="2"/>
      <c r="F502" s="2"/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34"/>
      <c r="AA502" s="34"/>
      <c r="AB502" s="35"/>
      <c r="AC502" s="36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1:40" ht="10.5" customHeight="1">
      <c r="A503" s="33"/>
      <c r="B503" s="33"/>
      <c r="C503" s="33"/>
      <c r="D503" s="34"/>
      <c r="E503" s="2"/>
      <c r="F503" s="2"/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34"/>
      <c r="AA503" s="34"/>
      <c r="AB503" s="35"/>
      <c r="AC503" s="36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1:40" ht="10.5" customHeight="1">
      <c r="A504" s="33"/>
      <c r="B504" s="33"/>
      <c r="C504" s="33"/>
      <c r="D504" s="34"/>
      <c r="E504" s="2"/>
      <c r="F504" s="2"/>
      <c r="G504" s="3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34"/>
      <c r="AA504" s="34"/>
      <c r="AB504" s="35"/>
      <c r="AC504" s="36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1:40" ht="10.5" customHeight="1">
      <c r="A505" s="33"/>
      <c r="B505" s="33"/>
      <c r="C505" s="33"/>
      <c r="D505" s="34"/>
      <c r="E505" s="2"/>
      <c r="F505" s="2"/>
      <c r="G505" s="34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34"/>
      <c r="AA505" s="34"/>
      <c r="AB505" s="35"/>
      <c r="AC505" s="36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1:40" ht="10.5" customHeight="1">
      <c r="A506" s="33"/>
      <c r="B506" s="33"/>
      <c r="C506" s="33"/>
      <c r="D506" s="34"/>
      <c r="E506" s="2"/>
      <c r="F506" s="2"/>
      <c r="G506" s="34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34"/>
      <c r="AA506" s="34"/>
      <c r="AB506" s="35"/>
      <c r="AC506" s="36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1:40" ht="10.5" customHeight="1">
      <c r="A507" s="33"/>
      <c r="B507" s="33"/>
      <c r="C507" s="33"/>
      <c r="D507" s="34"/>
      <c r="E507" s="2"/>
      <c r="F507" s="2"/>
      <c r="G507" s="34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34"/>
      <c r="AA507" s="34"/>
      <c r="AB507" s="35"/>
      <c r="AC507" s="36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1:40" ht="10.5" customHeight="1">
      <c r="A508" s="33"/>
      <c r="B508" s="33"/>
      <c r="C508" s="33"/>
      <c r="D508" s="34"/>
      <c r="E508" s="2"/>
      <c r="F508" s="2"/>
      <c r="G508" s="34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34"/>
      <c r="AA508" s="34"/>
      <c r="AB508" s="35"/>
      <c r="AC508" s="36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1:40" ht="10.5" customHeight="1">
      <c r="A509" s="33"/>
      <c r="B509" s="33"/>
      <c r="C509" s="33"/>
      <c r="D509" s="34"/>
      <c r="E509" s="2"/>
      <c r="F509" s="2"/>
      <c r="G509" s="34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34"/>
      <c r="AA509" s="34"/>
      <c r="AB509" s="35"/>
      <c r="AC509" s="36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1:40" ht="10.5" customHeight="1">
      <c r="A510" s="33"/>
      <c r="B510" s="33"/>
      <c r="C510" s="33"/>
      <c r="D510" s="34"/>
      <c r="E510" s="2"/>
      <c r="F510" s="2"/>
      <c r="G510" s="34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34"/>
      <c r="AA510" s="34"/>
      <c r="AB510" s="35"/>
      <c r="AC510" s="36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1:40" ht="10.5" customHeight="1">
      <c r="A511" s="33"/>
      <c r="B511" s="33"/>
      <c r="C511" s="33"/>
      <c r="D511" s="34"/>
      <c r="E511" s="2"/>
      <c r="F511" s="2"/>
      <c r="G511" s="34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34"/>
      <c r="AA511" s="34"/>
      <c r="AB511" s="35"/>
      <c r="AC511" s="36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1:40" ht="10.5" customHeight="1">
      <c r="A512" s="33"/>
      <c r="B512" s="33"/>
      <c r="C512" s="33"/>
      <c r="D512" s="34"/>
      <c r="E512" s="2"/>
      <c r="F512" s="2"/>
      <c r="G512" s="34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34"/>
      <c r="AA512" s="34"/>
      <c r="AB512" s="35"/>
      <c r="AC512" s="36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1:40" ht="10.5" customHeight="1">
      <c r="A513" s="33"/>
      <c r="B513" s="33"/>
      <c r="C513" s="33"/>
      <c r="D513" s="34"/>
      <c r="E513" s="2"/>
      <c r="F513" s="2"/>
      <c r="G513" s="34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34"/>
      <c r="AA513" s="34"/>
      <c r="AB513" s="35"/>
      <c r="AC513" s="36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1:40" ht="10.5" customHeight="1">
      <c r="A514" s="33"/>
      <c r="B514" s="33"/>
      <c r="C514" s="33"/>
      <c r="D514" s="34"/>
      <c r="E514" s="2"/>
      <c r="F514" s="2"/>
      <c r="G514" s="3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34"/>
      <c r="AA514" s="34"/>
      <c r="AB514" s="35"/>
      <c r="AC514" s="36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1:40" ht="10.5" customHeight="1">
      <c r="A515" s="33"/>
      <c r="B515" s="33"/>
      <c r="C515" s="33"/>
      <c r="D515" s="34"/>
      <c r="E515" s="2"/>
      <c r="F515" s="2"/>
      <c r="G515" s="34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34"/>
      <c r="AA515" s="34"/>
      <c r="AB515" s="35"/>
      <c r="AC515" s="36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1:40" ht="10.5" customHeight="1">
      <c r="A516" s="33"/>
      <c r="B516" s="33"/>
      <c r="C516" s="33"/>
      <c r="D516" s="34"/>
      <c r="E516" s="2"/>
      <c r="F516" s="2"/>
      <c r="G516" s="34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34"/>
      <c r="AA516" s="34"/>
      <c r="AB516" s="35"/>
      <c r="AC516" s="36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1:40" ht="10.5" customHeight="1">
      <c r="A517" s="33"/>
      <c r="B517" s="33"/>
      <c r="C517" s="33"/>
      <c r="D517" s="34"/>
      <c r="E517" s="2"/>
      <c r="F517" s="2"/>
      <c r="G517" s="34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34"/>
      <c r="AA517" s="34"/>
      <c r="AB517" s="35"/>
      <c r="AC517" s="36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1:40" ht="10.5" customHeight="1">
      <c r="A518" s="33"/>
      <c r="B518" s="33"/>
      <c r="C518" s="33"/>
      <c r="D518" s="34"/>
      <c r="E518" s="2"/>
      <c r="F518" s="2"/>
      <c r="G518" s="34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34"/>
      <c r="AA518" s="34"/>
      <c r="AB518" s="35"/>
      <c r="AC518" s="36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1:40" ht="10.5" customHeight="1">
      <c r="A519" s="33"/>
      <c r="B519" s="33"/>
      <c r="C519" s="33"/>
      <c r="D519" s="34"/>
      <c r="E519" s="2"/>
      <c r="F519" s="2"/>
      <c r="G519" s="34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34"/>
      <c r="AA519" s="34"/>
      <c r="AB519" s="35"/>
      <c r="AC519" s="36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1:40" ht="10.5" customHeight="1">
      <c r="A520" s="33"/>
      <c r="B520" s="33"/>
      <c r="C520" s="33"/>
      <c r="D520" s="34"/>
      <c r="E520" s="2"/>
      <c r="F520" s="2"/>
      <c r="G520" s="34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34"/>
      <c r="AA520" s="34"/>
      <c r="AB520" s="35"/>
      <c r="AC520" s="36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1:40" ht="10.5" customHeight="1">
      <c r="A521" s="33"/>
      <c r="B521" s="33"/>
      <c r="C521" s="33"/>
      <c r="D521" s="34"/>
      <c r="E521" s="2"/>
      <c r="F521" s="2"/>
      <c r="G521" s="34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34"/>
      <c r="AA521" s="34"/>
      <c r="AB521" s="35"/>
      <c r="AC521" s="36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1:40" ht="10.5" customHeight="1">
      <c r="A522" s="33"/>
      <c r="B522" s="33"/>
      <c r="C522" s="33"/>
      <c r="D522" s="34"/>
      <c r="E522" s="2"/>
      <c r="F522" s="2"/>
      <c r="G522" s="34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34"/>
      <c r="AA522" s="34"/>
      <c r="AB522" s="35"/>
      <c r="AC522" s="36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1:40" ht="10.5" customHeight="1">
      <c r="A523" s="33"/>
      <c r="B523" s="33"/>
      <c r="C523" s="33"/>
      <c r="D523" s="34"/>
      <c r="E523" s="2"/>
      <c r="F523" s="2"/>
      <c r="G523" s="34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34"/>
      <c r="AA523" s="34"/>
      <c r="AB523" s="35"/>
      <c r="AC523" s="36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1:40" ht="10.5" customHeight="1">
      <c r="A524" s="33"/>
      <c r="B524" s="33"/>
      <c r="C524" s="33"/>
      <c r="D524" s="34"/>
      <c r="E524" s="2"/>
      <c r="F524" s="2"/>
      <c r="G524" s="3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34"/>
      <c r="AA524" s="34"/>
      <c r="AB524" s="35"/>
      <c r="AC524" s="36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1:40" ht="10.5" customHeight="1">
      <c r="A525" s="33"/>
      <c r="B525" s="33"/>
      <c r="C525" s="33"/>
      <c r="D525" s="34"/>
      <c r="E525" s="2"/>
      <c r="F525" s="2"/>
      <c r="G525" s="34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34"/>
      <c r="AA525" s="34"/>
      <c r="AB525" s="35"/>
      <c r="AC525" s="36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1:40" ht="10.5" customHeight="1">
      <c r="A526" s="33"/>
      <c r="B526" s="33"/>
      <c r="C526" s="33"/>
      <c r="D526" s="34"/>
      <c r="E526" s="2"/>
      <c r="F526" s="2"/>
      <c r="G526" s="34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34"/>
      <c r="AA526" s="34"/>
      <c r="AB526" s="35"/>
      <c r="AC526" s="36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1:40" ht="10.5" customHeight="1">
      <c r="A527" s="33"/>
      <c r="B527" s="33"/>
      <c r="C527" s="33"/>
      <c r="D527" s="34"/>
      <c r="E527" s="2"/>
      <c r="F527" s="2"/>
      <c r="G527" s="34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34"/>
      <c r="AA527" s="34"/>
      <c r="AB527" s="35"/>
      <c r="AC527" s="36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1:40" ht="10.5" customHeight="1">
      <c r="A528" s="33"/>
      <c r="B528" s="33"/>
      <c r="C528" s="33"/>
      <c r="D528" s="34"/>
      <c r="E528" s="2"/>
      <c r="F528" s="2"/>
      <c r="G528" s="34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34"/>
      <c r="AA528" s="34"/>
      <c r="AB528" s="35"/>
      <c r="AC528" s="36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1:40" ht="10.5" customHeight="1">
      <c r="A529" s="33"/>
      <c r="B529" s="33"/>
      <c r="C529" s="33"/>
      <c r="D529" s="34"/>
      <c r="E529" s="2"/>
      <c r="F529" s="2"/>
      <c r="G529" s="34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34"/>
      <c r="AA529" s="34"/>
      <c r="AB529" s="35"/>
      <c r="AC529" s="36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1:40" ht="10.5" customHeight="1">
      <c r="A530" s="33"/>
      <c r="B530" s="33"/>
      <c r="C530" s="33"/>
      <c r="D530" s="34"/>
      <c r="E530" s="2"/>
      <c r="F530" s="2"/>
      <c r="G530" s="34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34"/>
      <c r="AA530" s="34"/>
      <c r="AB530" s="35"/>
      <c r="AC530" s="36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1:40" ht="10.5" customHeight="1">
      <c r="A531" s="33"/>
      <c r="B531" s="33"/>
      <c r="C531" s="33"/>
      <c r="D531" s="34"/>
      <c r="E531" s="2"/>
      <c r="F531" s="2"/>
      <c r="G531" s="34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34"/>
      <c r="AA531" s="34"/>
      <c r="AB531" s="35"/>
      <c r="AC531" s="36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1:40" ht="10.5" customHeight="1">
      <c r="A532" s="33"/>
      <c r="B532" s="33"/>
      <c r="C532" s="33"/>
      <c r="D532" s="34"/>
      <c r="E532" s="2"/>
      <c r="F532" s="2"/>
      <c r="G532" s="34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34"/>
      <c r="AA532" s="34"/>
      <c r="AB532" s="35"/>
      <c r="AC532" s="36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1:40" ht="10.5" customHeight="1">
      <c r="A533" s="33"/>
      <c r="B533" s="33"/>
      <c r="C533" s="33"/>
      <c r="D533" s="34"/>
      <c r="E533" s="2"/>
      <c r="F533" s="2"/>
      <c r="G533" s="34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34"/>
      <c r="AA533" s="34"/>
      <c r="AB533" s="35"/>
      <c r="AC533" s="36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1:40" ht="10.5" customHeight="1">
      <c r="A534" s="33"/>
      <c r="B534" s="33"/>
      <c r="C534" s="33"/>
      <c r="D534" s="34"/>
      <c r="E534" s="2"/>
      <c r="F534" s="2"/>
      <c r="G534" s="3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34"/>
      <c r="AA534" s="34"/>
      <c r="AB534" s="35"/>
      <c r="AC534" s="36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1:40" ht="10.5" customHeight="1">
      <c r="A535" s="33"/>
      <c r="B535" s="33"/>
      <c r="C535" s="33"/>
      <c r="D535" s="34"/>
      <c r="E535" s="2"/>
      <c r="F535" s="2"/>
      <c r="G535" s="34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34"/>
      <c r="AA535" s="34"/>
      <c r="AB535" s="35"/>
      <c r="AC535" s="36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1:40" ht="10.5" customHeight="1">
      <c r="A536" s="33"/>
      <c r="B536" s="33"/>
      <c r="C536" s="33"/>
      <c r="D536" s="34"/>
      <c r="E536" s="2"/>
      <c r="F536" s="2"/>
      <c r="G536" s="34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34"/>
      <c r="AA536" s="34"/>
      <c r="AB536" s="35"/>
      <c r="AC536" s="36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1:40" ht="10.5" customHeight="1">
      <c r="A537" s="33"/>
      <c r="B537" s="33"/>
      <c r="C537" s="33"/>
      <c r="D537" s="34"/>
      <c r="E537" s="2"/>
      <c r="F537" s="2"/>
      <c r="G537" s="34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34"/>
      <c r="AA537" s="34"/>
      <c r="AB537" s="35"/>
      <c r="AC537" s="36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1:40" ht="10.5" customHeight="1">
      <c r="A538" s="33"/>
      <c r="B538" s="33"/>
      <c r="C538" s="33"/>
      <c r="D538" s="34"/>
      <c r="E538" s="2"/>
      <c r="F538" s="2"/>
      <c r="G538" s="34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34"/>
      <c r="AA538" s="34"/>
      <c r="AB538" s="35"/>
      <c r="AC538" s="36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1:40" ht="10.5" customHeight="1">
      <c r="A539" s="33"/>
      <c r="B539" s="33"/>
      <c r="C539" s="33"/>
      <c r="D539" s="34"/>
      <c r="E539" s="2"/>
      <c r="F539" s="2"/>
      <c r="G539" s="34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34"/>
      <c r="AA539" s="34"/>
      <c r="AB539" s="35"/>
      <c r="AC539" s="36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1:40" ht="10.5" customHeight="1">
      <c r="A540" s="33"/>
      <c r="B540" s="33"/>
      <c r="C540" s="33"/>
      <c r="D540" s="34"/>
      <c r="E540" s="2"/>
      <c r="F540" s="2"/>
      <c r="G540" s="34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34"/>
      <c r="AA540" s="34"/>
      <c r="AB540" s="35"/>
      <c r="AC540" s="36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1:40" ht="10.5" customHeight="1">
      <c r="A541" s="33"/>
      <c r="B541" s="33"/>
      <c r="C541" s="33"/>
      <c r="D541" s="34"/>
      <c r="E541" s="2"/>
      <c r="F541" s="2"/>
      <c r="G541" s="34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34"/>
      <c r="AA541" s="34"/>
      <c r="AB541" s="35"/>
      <c r="AC541" s="36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1:40" ht="10.5" customHeight="1">
      <c r="A542" s="33"/>
      <c r="B542" s="33"/>
      <c r="C542" s="33"/>
      <c r="D542" s="34"/>
      <c r="E542" s="2"/>
      <c r="F542" s="2"/>
      <c r="G542" s="34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34"/>
      <c r="AA542" s="34"/>
      <c r="AB542" s="35"/>
      <c r="AC542" s="36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1:40" ht="10.5" customHeight="1">
      <c r="A543" s="33"/>
      <c r="B543" s="33"/>
      <c r="C543" s="33"/>
      <c r="D543" s="34"/>
      <c r="E543" s="2"/>
      <c r="F543" s="2"/>
      <c r="G543" s="34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34"/>
      <c r="AA543" s="34"/>
      <c r="AB543" s="35"/>
      <c r="AC543" s="36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1:40" ht="10.5" customHeight="1">
      <c r="A544" s="33"/>
      <c r="B544" s="33"/>
      <c r="C544" s="33"/>
      <c r="D544" s="34"/>
      <c r="E544" s="2"/>
      <c r="F544" s="2"/>
      <c r="G544" s="3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34"/>
      <c r="AA544" s="34"/>
      <c r="AB544" s="35"/>
      <c r="AC544" s="36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1:40" ht="10.5" customHeight="1">
      <c r="A545" s="33"/>
      <c r="B545" s="33"/>
      <c r="C545" s="33"/>
      <c r="D545" s="34"/>
      <c r="E545" s="2"/>
      <c r="F545" s="2"/>
      <c r="G545" s="34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34"/>
      <c r="AA545" s="34"/>
      <c r="AB545" s="35"/>
      <c r="AC545" s="36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1:40" ht="10.5" customHeight="1">
      <c r="A546" s="33"/>
      <c r="B546" s="33"/>
      <c r="C546" s="33"/>
      <c r="D546" s="34"/>
      <c r="E546" s="2"/>
      <c r="F546" s="2"/>
      <c r="G546" s="34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34"/>
      <c r="AA546" s="34"/>
      <c r="AB546" s="35"/>
      <c r="AC546" s="36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1:40" ht="10.5" customHeight="1">
      <c r="A547" s="33"/>
      <c r="B547" s="33"/>
      <c r="C547" s="33"/>
      <c r="D547" s="34"/>
      <c r="E547" s="2"/>
      <c r="F547" s="2"/>
      <c r="G547" s="34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34"/>
      <c r="AA547" s="34"/>
      <c r="AB547" s="35"/>
      <c r="AC547" s="36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1:40" ht="10.5" customHeight="1">
      <c r="A548" s="33"/>
      <c r="B548" s="33"/>
      <c r="C548" s="33"/>
      <c r="D548" s="34"/>
      <c r="E548" s="2"/>
      <c r="F548" s="2"/>
      <c r="G548" s="34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34"/>
      <c r="AA548" s="34"/>
      <c r="AB548" s="35"/>
      <c r="AC548" s="36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1:40" ht="10.5" customHeight="1">
      <c r="A549" s="33"/>
      <c r="B549" s="33"/>
      <c r="C549" s="33"/>
      <c r="D549" s="34"/>
      <c r="E549" s="2"/>
      <c r="F549" s="2"/>
      <c r="G549" s="34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34"/>
      <c r="AA549" s="34"/>
      <c r="AB549" s="35"/>
      <c r="AC549" s="36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1:40" ht="10.5" customHeight="1">
      <c r="A550" s="33"/>
      <c r="B550" s="33"/>
      <c r="C550" s="33"/>
      <c r="D550" s="34"/>
      <c r="E550" s="2"/>
      <c r="F550" s="2"/>
      <c r="G550" s="34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34"/>
      <c r="AA550" s="34"/>
      <c r="AB550" s="35"/>
      <c r="AC550" s="36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1:40" ht="10.5" customHeight="1">
      <c r="A551" s="33"/>
      <c r="B551" s="33"/>
      <c r="C551" s="33"/>
      <c r="D551" s="34"/>
      <c r="E551" s="2"/>
      <c r="F551" s="2"/>
      <c r="G551" s="34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34"/>
      <c r="AA551" s="34"/>
      <c r="AB551" s="35"/>
      <c r="AC551" s="36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1:40" ht="10.5" customHeight="1">
      <c r="A552" s="33"/>
      <c r="B552" s="33"/>
      <c r="C552" s="33"/>
      <c r="D552" s="34"/>
      <c r="E552" s="2"/>
      <c r="F552" s="2"/>
      <c r="G552" s="34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34"/>
      <c r="AA552" s="34"/>
      <c r="AB552" s="35"/>
      <c r="AC552" s="36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1:40" ht="10.5" customHeight="1">
      <c r="A553" s="33"/>
      <c r="B553" s="33"/>
      <c r="C553" s="33"/>
      <c r="D553" s="34"/>
      <c r="E553" s="2"/>
      <c r="F553" s="2"/>
      <c r="G553" s="34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34"/>
      <c r="AA553" s="34"/>
      <c r="AB553" s="35"/>
      <c r="AC553" s="36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1:40" ht="10.5" customHeight="1">
      <c r="A554" s="33"/>
      <c r="B554" s="33"/>
      <c r="C554" s="33"/>
      <c r="D554" s="34"/>
      <c r="E554" s="2"/>
      <c r="F554" s="2"/>
      <c r="G554" s="3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34"/>
      <c r="AA554" s="34"/>
      <c r="AB554" s="35"/>
      <c r="AC554" s="36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1:40" ht="10.5" customHeight="1">
      <c r="A555" s="33"/>
      <c r="B555" s="33"/>
      <c r="C555" s="33"/>
      <c r="D555" s="34"/>
      <c r="E555" s="2"/>
      <c r="F555" s="2"/>
      <c r="G555" s="34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34"/>
      <c r="AA555" s="34"/>
      <c r="AB555" s="35"/>
      <c r="AC555" s="36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1:40" ht="10.5" customHeight="1">
      <c r="A556" s="33"/>
      <c r="B556" s="33"/>
      <c r="C556" s="33"/>
      <c r="D556" s="34"/>
      <c r="E556" s="2"/>
      <c r="F556" s="2"/>
      <c r="G556" s="34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34"/>
      <c r="AA556" s="34"/>
      <c r="AB556" s="35"/>
      <c r="AC556" s="36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1:40" ht="10.5" customHeight="1">
      <c r="A557" s="33"/>
      <c r="B557" s="33"/>
      <c r="C557" s="33"/>
      <c r="D557" s="34"/>
      <c r="E557" s="2"/>
      <c r="F557" s="2"/>
      <c r="G557" s="34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34"/>
      <c r="AA557" s="34"/>
      <c r="AB557" s="35"/>
      <c r="AC557" s="36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1:40" ht="10.5" customHeight="1">
      <c r="A558" s="33"/>
      <c r="B558" s="33"/>
      <c r="C558" s="33"/>
      <c r="D558" s="34"/>
      <c r="E558" s="2"/>
      <c r="F558" s="2"/>
      <c r="G558" s="34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34"/>
      <c r="AA558" s="34"/>
      <c r="AB558" s="35"/>
      <c r="AC558" s="36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1:40" ht="10.5" customHeight="1">
      <c r="A559" s="33"/>
      <c r="B559" s="33"/>
      <c r="C559" s="33"/>
      <c r="D559" s="34"/>
      <c r="E559" s="2"/>
      <c r="F559" s="2"/>
      <c r="G559" s="34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34"/>
      <c r="AA559" s="34"/>
      <c r="AB559" s="35"/>
      <c r="AC559" s="36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1:40" ht="10.5" customHeight="1">
      <c r="A560" s="33"/>
      <c r="B560" s="33"/>
      <c r="C560" s="33"/>
      <c r="D560" s="34"/>
      <c r="E560" s="2"/>
      <c r="F560" s="2"/>
      <c r="G560" s="34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34"/>
      <c r="AA560" s="34"/>
      <c r="AB560" s="35"/>
      <c r="AC560" s="36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1:40" ht="10.5" customHeight="1">
      <c r="A561" s="33"/>
      <c r="B561" s="33"/>
      <c r="C561" s="33"/>
      <c r="D561" s="34"/>
      <c r="E561" s="2"/>
      <c r="F561" s="2"/>
      <c r="G561" s="34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34"/>
      <c r="AA561" s="34"/>
      <c r="AB561" s="35"/>
      <c r="AC561" s="36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1:40" ht="10.5" customHeight="1">
      <c r="A562" s="33"/>
      <c r="B562" s="33"/>
      <c r="C562" s="33"/>
      <c r="D562" s="34"/>
      <c r="E562" s="2"/>
      <c r="F562" s="2"/>
      <c r="G562" s="34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34"/>
      <c r="AA562" s="34"/>
      <c r="AB562" s="35"/>
      <c r="AC562" s="36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1:40" ht="10.5" customHeight="1">
      <c r="A563" s="33"/>
      <c r="B563" s="33"/>
      <c r="C563" s="33"/>
      <c r="D563" s="34"/>
      <c r="E563" s="2"/>
      <c r="F563" s="2"/>
      <c r="G563" s="34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34"/>
      <c r="AA563" s="34"/>
      <c r="AB563" s="35"/>
      <c r="AC563" s="36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1:40" ht="10.5" customHeight="1">
      <c r="A564" s="33"/>
      <c r="B564" s="33"/>
      <c r="C564" s="33"/>
      <c r="D564" s="34"/>
      <c r="E564" s="2"/>
      <c r="F564" s="2"/>
      <c r="G564" s="3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34"/>
      <c r="AA564" s="34"/>
      <c r="AB564" s="35"/>
      <c r="AC564" s="36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1:40" ht="10.5" customHeight="1">
      <c r="A565" s="33"/>
      <c r="B565" s="33"/>
      <c r="C565" s="33"/>
      <c r="D565" s="34"/>
      <c r="E565" s="2"/>
      <c r="F565" s="2"/>
      <c r="G565" s="34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34"/>
      <c r="AA565" s="34"/>
      <c r="AB565" s="35"/>
      <c r="AC565" s="36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1:40" ht="10.5" customHeight="1">
      <c r="A566" s="33"/>
      <c r="B566" s="33"/>
      <c r="C566" s="33"/>
      <c r="D566" s="34"/>
      <c r="E566" s="2"/>
      <c r="F566" s="2"/>
      <c r="G566" s="34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34"/>
      <c r="AA566" s="34"/>
      <c r="AB566" s="35"/>
      <c r="AC566" s="36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1:40" ht="10.5" customHeight="1">
      <c r="A567" s="33"/>
      <c r="B567" s="33"/>
      <c r="C567" s="33"/>
      <c r="D567" s="34"/>
      <c r="E567" s="2"/>
      <c r="F567" s="2"/>
      <c r="G567" s="34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34"/>
      <c r="AA567" s="34"/>
      <c r="AB567" s="35"/>
      <c r="AC567" s="36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1:40" ht="10.5" customHeight="1">
      <c r="A568" s="33"/>
      <c r="B568" s="33"/>
      <c r="C568" s="33"/>
      <c r="D568" s="34"/>
      <c r="E568" s="2"/>
      <c r="F568" s="2"/>
      <c r="G568" s="34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34"/>
      <c r="AA568" s="34"/>
      <c r="AB568" s="35"/>
      <c r="AC568" s="36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1:40" ht="10.5" customHeight="1">
      <c r="A569" s="33"/>
      <c r="B569" s="33"/>
      <c r="C569" s="33"/>
      <c r="D569" s="34"/>
      <c r="E569" s="2"/>
      <c r="F569" s="2"/>
      <c r="G569" s="34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34"/>
      <c r="AA569" s="34"/>
      <c r="AB569" s="35"/>
      <c r="AC569" s="36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1:40" ht="10.5" customHeight="1">
      <c r="A570" s="33"/>
      <c r="B570" s="33"/>
      <c r="C570" s="33"/>
      <c r="D570" s="34"/>
      <c r="E570" s="2"/>
      <c r="F570" s="2"/>
      <c r="G570" s="34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34"/>
      <c r="AA570" s="34"/>
      <c r="AB570" s="35"/>
      <c r="AC570" s="36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1:40" ht="10.5" customHeight="1">
      <c r="A571" s="33"/>
      <c r="B571" s="33"/>
      <c r="C571" s="33"/>
      <c r="D571" s="34"/>
      <c r="E571" s="2"/>
      <c r="F571" s="2"/>
      <c r="G571" s="34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34"/>
      <c r="AA571" s="34"/>
      <c r="AB571" s="35"/>
      <c r="AC571" s="36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1:40" ht="10.5" customHeight="1">
      <c r="A572" s="33"/>
      <c r="B572" s="33"/>
      <c r="C572" s="33"/>
      <c r="D572" s="34"/>
      <c r="E572" s="2"/>
      <c r="F572" s="2"/>
      <c r="G572" s="34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34"/>
      <c r="AA572" s="34"/>
      <c r="AB572" s="35"/>
      <c r="AC572" s="36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1:40" ht="10.5" customHeight="1">
      <c r="A573" s="33"/>
      <c r="B573" s="33"/>
      <c r="C573" s="33"/>
      <c r="D573" s="34"/>
      <c r="E573" s="2"/>
      <c r="F573" s="2"/>
      <c r="G573" s="34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34"/>
      <c r="AA573" s="34"/>
      <c r="AB573" s="35"/>
      <c r="AC573" s="36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1:40" ht="10.5" customHeight="1">
      <c r="A574" s="33"/>
      <c r="B574" s="33"/>
      <c r="C574" s="33"/>
      <c r="D574" s="34"/>
      <c r="E574" s="2"/>
      <c r="F574" s="2"/>
      <c r="G574" s="3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34"/>
      <c r="AA574" s="34"/>
      <c r="AB574" s="35"/>
      <c r="AC574" s="36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1:40" ht="10.5" customHeight="1">
      <c r="A575" s="33"/>
      <c r="B575" s="33"/>
      <c r="C575" s="33"/>
      <c r="D575" s="34"/>
      <c r="E575" s="2"/>
      <c r="F575" s="2"/>
      <c r="G575" s="34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34"/>
      <c r="AA575" s="34"/>
      <c r="AB575" s="35"/>
      <c r="AC575" s="36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1:40" ht="10.5" customHeight="1">
      <c r="A576" s="33"/>
      <c r="B576" s="33"/>
      <c r="C576" s="33"/>
      <c r="D576" s="34"/>
      <c r="E576" s="2"/>
      <c r="F576" s="2"/>
      <c r="G576" s="34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34"/>
      <c r="AA576" s="34"/>
      <c r="AB576" s="35"/>
      <c r="AC576" s="36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1:40" ht="10.5" customHeight="1">
      <c r="A577" s="33"/>
      <c r="B577" s="33"/>
      <c r="C577" s="33"/>
      <c r="D577" s="34"/>
      <c r="E577" s="2"/>
      <c r="F577" s="2"/>
      <c r="G577" s="34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34"/>
      <c r="AA577" s="34"/>
      <c r="AB577" s="35"/>
      <c r="AC577" s="36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1:40" ht="10.5" customHeight="1">
      <c r="A578" s="33"/>
      <c r="B578" s="33"/>
      <c r="C578" s="33"/>
      <c r="D578" s="34"/>
      <c r="E578" s="2"/>
      <c r="F578" s="2"/>
      <c r="G578" s="34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34"/>
      <c r="AA578" s="34"/>
      <c r="AB578" s="35"/>
      <c r="AC578" s="36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1:40" ht="10.5" customHeight="1">
      <c r="A579" s="33"/>
      <c r="B579" s="33"/>
      <c r="C579" s="33"/>
      <c r="D579" s="34"/>
      <c r="E579" s="2"/>
      <c r="F579" s="2"/>
      <c r="G579" s="34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34"/>
      <c r="AA579" s="34"/>
      <c r="AB579" s="35"/>
      <c r="AC579" s="36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1:40" ht="10.5" customHeight="1">
      <c r="A580" s="33"/>
      <c r="B580" s="33"/>
      <c r="C580" s="33"/>
      <c r="D580" s="34"/>
      <c r="E580" s="2"/>
      <c r="F580" s="2"/>
      <c r="G580" s="34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34"/>
      <c r="AA580" s="34"/>
      <c r="AB580" s="35"/>
      <c r="AC580" s="36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1:40" ht="10.5" customHeight="1">
      <c r="A581" s="33"/>
      <c r="B581" s="33"/>
      <c r="C581" s="33"/>
      <c r="D581" s="34"/>
      <c r="E581" s="2"/>
      <c r="F581" s="2"/>
      <c r="G581" s="34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34"/>
      <c r="AA581" s="34"/>
      <c r="AB581" s="35"/>
      <c r="AC581" s="36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1:40" ht="10.5" customHeight="1">
      <c r="A582" s="33"/>
      <c r="B582" s="33"/>
      <c r="C582" s="33"/>
      <c r="D582" s="34"/>
      <c r="E582" s="2"/>
      <c r="F582" s="2"/>
      <c r="G582" s="34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34"/>
      <c r="AA582" s="34"/>
      <c r="AB582" s="35"/>
      <c r="AC582" s="36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1:40" ht="10.5" customHeight="1">
      <c r="A583" s="33"/>
      <c r="B583" s="33"/>
      <c r="C583" s="33"/>
      <c r="D583" s="34"/>
      <c r="E583" s="2"/>
      <c r="F583" s="2"/>
      <c r="G583" s="34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34"/>
      <c r="AA583" s="34"/>
      <c r="AB583" s="35"/>
      <c r="AC583" s="36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1:40" ht="10.5" customHeight="1">
      <c r="A584" s="33"/>
      <c r="B584" s="33"/>
      <c r="C584" s="33"/>
      <c r="D584" s="34"/>
      <c r="E584" s="2"/>
      <c r="F584" s="2"/>
      <c r="G584" s="3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34"/>
      <c r="AA584" s="34"/>
      <c r="AB584" s="35"/>
      <c r="AC584" s="36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1:40" ht="10.5" customHeight="1">
      <c r="A585" s="33"/>
      <c r="B585" s="33"/>
      <c r="C585" s="33"/>
      <c r="D585" s="34"/>
      <c r="E585" s="2"/>
      <c r="F585" s="2"/>
      <c r="G585" s="34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34"/>
      <c r="AA585" s="34"/>
      <c r="AB585" s="35"/>
      <c r="AC585" s="36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1:40" ht="10.5" customHeight="1">
      <c r="A586" s="33"/>
      <c r="B586" s="33"/>
      <c r="C586" s="33"/>
      <c r="D586" s="34"/>
      <c r="E586" s="2"/>
      <c r="F586" s="2"/>
      <c r="G586" s="34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34"/>
      <c r="AA586" s="34"/>
      <c r="AB586" s="35"/>
      <c r="AC586" s="36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1:40" ht="10.5" customHeight="1">
      <c r="A587" s="33"/>
      <c r="B587" s="33"/>
      <c r="C587" s="33"/>
      <c r="D587" s="34"/>
      <c r="E587" s="2"/>
      <c r="F587" s="2"/>
      <c r="G587" s="34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34"/>
      <c r="AA587" s="34"/>
      <c r="AB587" s="35"/>
      <c r="AC587" s="36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1:40" ht="10.5" customHeight="1">
      <c r="A588" s="33"/>
      <c r="B588" s="33"/>
      <c r="C588" s="33"/>
      <c r="D588" s="34"/>
      <c r="E588" s="2"/>
      <c r="F588" s="2"/>
      <c r="G588" s="34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34"/>
      <c r="AA588" s="34"/>
      <c r="AB588" s="35"/>
      <c r="AC588" s="36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1:40" ht="10.5" customHeight="1">
      <c r="A589" s="33"/>
      <c r="B589" s="33"/>
      <c r="C589" s="33"/>
      <c r="D589" s="34"/>
      <c r="E589" s="2"/>
      <c r="F589" s="2"/>
      <c r="G589" s="34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34"/>
      <c r="AA589" s="34"/>
      <c r="AB589" s="35"/>
      <c r="AC589" s="36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1:40" ht="10.5" customHeight="1">
      <c r="A590" s="33"/>
      <c r="B590" s="33"/>
      <c r="C590" s="33"/>
      <c r="D590" s="34"/>
      <c r="E590" s="2"/>
      <c r="F590" s="2"/>
      <c r="G590" s="34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34"/>
      <c r="AA590" s="34"/>
      <c r="AB590" s="35"/>
      <c r="AC590" s="36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1:40" ht="10.5" customHeight="1">
      <c r="A591" s="33"/>
      <c r="B591" s="33"/>
      <c r="C591" s="33"/>
      <c r="D591" s="34"/>
      <c r="E591" s="2"/>
      <c r="F591" s="2"/>
      <c r="G591" s="34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34"/>
      <c r="AA591" s="34"/>
      <c r="AB591" s="35"/>
      <c r="AC591" s="36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1:40" ht="10.5" customHeight="1">
      <c r="A592" s="33"/>
      <c r="B592" s="33"/>
      <c r="C592" s="33"/>
      <c r="D592" s="34"/>
      <c r="E592" s="2"/>
      <c r="F592" s="2"/>
      <c r="G592" s="34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34"/>
      <c r="AA592" s="34"/>
      <c r="AB592" s="35"/>
      <c r="AC592" s="36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1:40" ht="10.5" customHeight="1">
      <c r="A593" s="33"/>
      <c r="B593" s="33"/>
      <c r="C593" s="33"/>
      <c r="D593" s="34"/>
      <c r="E593" s="2"/>
      <c r="F593" s="2"/>
      <c r="G593" s="34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34"/>
      <c r="AA593" s="34"/>
      <c r="AB593" s="35"/>
      <c r="AC593" s="36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1:40" ht="10.5" customHeight="1">
      <c r="A594" s="33"/>
      <c r="B594" s="33"/>
      <c r="C594" s="33"/>
      <c r="D594" s="34"/>
      <c r="E594" s="2"/>
      <c r="F594" s="2"/>
      <c r="G594" s="3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34"/>
      <c r="AA594" s="34"/>
      <c r="AB594" s="35"/>
      <c r="AC594" s="36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1:40" ht="10.5" customHeight="1">
      <c r="A595" s="33"/>
      <c r="B595" s="33"/>
      <c r="C595" s="33"/>
      <c r="D595" s="34"/>
      <c r="E595" s="2"/>
      <c r="F595" s="2"/>
      <c r="G595" s="34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34"/>
      <c r="AA595" s="34"/>
      <c r="AB595" s="35"/>
      <c r="AC595" s="36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1:40" ht="10.5" customHeight="1">
      <c r="A596" s="33"/>
      <c r="B596" s="33"/>
      <c r="C596" s="33"/>
      <c r="D596" s="34"/>
      <c r="E596" s="2"/>
      <c r="F596" s="2"/>
      <c r="G596" s="34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34"/>
      <c r="AA596" s="34"/>
      <c r="AB596" s="35"/>
      <c r="AC596" s="36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1:40" ht="10.5" customHeight="1">
      <c r="A597" s="33"/>
      <c r="B597" s="33"/>
      <c r="C597" s="33"/>
      <c r="D597" s="34"/>
      <c r="E597" s="2"/>
      <c r="F597" s="2"/>
      <c r="G597" s="34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34"/>
      <c r="AA597" s="34"/>
      <c r="AB597" s="35"/>
      <c r="AC597" s="36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1:40" ht="10.5" customHeight="1">
      <c r="A598" s="33"/>
      <c r="B598" s="33"/>
      <c r="C598" s="33"/>
      <c r="D598" s="34"/>
      <c r="E598" s="2"/>
      <c r="F598" s="2"/>
      <c r="G598" s="34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34"/>
      <c r="AA598" s="34"/>
      <c r="AB598" s="35"/>
      <c r="AC598" s="36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1:40" ht="10.5" customHeight="1">
      <c r="A599" s="33"/>
      <c r="B599" s="33"/>
      <c r="C599" s="33"/>
      <c r="D599" s="34"/>
      <c r="E599" s="2"/>
      <c r="F599" s="2"/>
      <c r="G599" s="34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34"/>
      <c r="AA599" s="34"/>
      <c r="AB599" s="35"/>
      <c r="AC599" s="36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1:40" ht="10.5" customHeight="1">
      <c r="A600" s="33"/>
      <c r="B600" s="33"/>
      <c r="C600" s="33"/>
      <c r="D600" s="34"/>
      <c r="E600" s="2"/>
      <c r="F600" s="2"/>
      <c r="G600" s="34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34"/>
      <c r="AA600" s="34"/>
      <c r="AB600" s="35"/>
      <c r="AC600" s="36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1:40" ht="10.5" customHeight="1">
      <c r="A601" s="33"/>
      <c r="B601" s="33"/>
      <c r="C601" s="33"/>
      <c r="D601" s="34"/>
      <c r="E601" s="2"/>
      <c r="F601" s="2"/>
      <c r="G601" s="34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34"/>
      <c r="AA601" s="34"/>
      <c r="AB601" s="35"/>
      <c r="AC601" s="36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1:40" ht="10.5" customHeight="1">
      <c r="A602" s="33"/>
      <c r="B602" s="33"/>
      <c r="C602" s="33"/>
      <c r="D602" s="34"/>
      <c r="E602" s="2"/>
      <c r="F602" s="2"/>
      <c r="G602" s="34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34"/>
      <c r="AA602" s="34"/>
      <c r="AB602" s="35"/>
      <c r="AC602" s="36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1:40" ht="10.5" customHeight="1">
      <c r="A603" s="33"/>
      <c r="B603" s="33"/>
      <c r="C603" s="33"/>
      <c r="D603" s="34"/>
      <c r="E603" s="2"/>
      <c r="F603" s="2"/>
      <c r="G603" s="34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34"/>
      <c r="AA603" s="34"/>
      <c r="AB603" s="35"/>
      <c r="AC603" s="36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1:40" ht="10.5" customHeight="1">
      <c r="A604" s="33"/>
      <c r="B604" s="33"/>
      <c r="C604" s="33"/>
      <c r="D604" s="34"/>
      <c r="E604" s="2"/>
      <c r="F604" s="2"/>
      <c r="G604" s="3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34"/>
      <c r="AA604" s="34"/>
      <c r="AB604" s="35"/>
      <c r="AC604" s="36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1:40" ht="10.5" customHeight="1">
      <c r="A605" s="33"/>
      <c r="B605" s="33"/>
      <c r="C605" s="33"/>
      <c r="D605" s="34"/>
      <c r="E605" s="2"/>
      <c r="F605" s="2"/>
      <c r="G605" s="34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34"/>
      <c r="AA605" s="34"/>
      <c r="AB605" s="35"/>
      <c r="AC605" s="36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1:40" ht="10.5" customHeight="1">
      <c r="A606" s="33"/>
      <c r="B606" s="33"/>
      <c r="C606" s="33"/>
      <c r="D606" s="34"/>
      <c r="E606" s="2"/>
      <c r="F606" s="2"/>
      <c r="G606" s="34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34"/>
      <c r="AA606" s="34"/>
      <c r="AB606" s="35"/>
      <c r="AC606" s="36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1:40" ht="10.5" customHeight="1">
      <c r="A607" s="33"/>
      <c r="B607" s="33"/>
      <c r="C607" s="33"/>
      <c r="D607" s="34"/>
      <c r="E607" s="2"/>
      <c r="F607" s="2"/>
      <c r="G607" s="34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34"/>
      <c r="AA607" s="34"/>
      <c r="AB607" s="35"/>
      <c r="AC607" s="36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1:40" ht="10.5" customHeight="1">
      <c r="A608" s="33"/>
      <c r="B608" s="33"/>
      <c r="C608" s="33"/>
      <c r="D608" s="34"/>
      <c r="E608" s="2"/>
      <c r="F608" s="2"/>
      <c r="G608" s="34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34"/>
      <c r="AA608" s="34"/>
      <c r="AB608" s="35"/>
      <c r="AC608" s="36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1:40" ht="10.5" customHeight="1">
      <c r="A609" s="33"/>
      <c r="B609" s="33"/>
      <c r="C609" s="33"/>
      <c r="D609" s="34"/>
      <c r="E609" s="2"/>
      <c r="F609" s="2"/>
      <c r="G609" s="34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34"/>
      <c r="AA609" s="34"/>
      <c r="AB609" s="35"/>
      <c r="AC609" s="36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1:40" ht="10.5" customHeight="1">
      <c r="A610" s="33"/>
      <c r="B610" s="33"/>
      <c r="C610" s="33"/>
      <c r="D610" s="34"/>
      <c r="E610" s="2"/>
      <c r="F610" s="2"/>
      <c r="G610" s="34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34"/>
      <c r="AA610" s="34"/>
      <c r="AB610" s="35"/>
      <c r="AC610" s="36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1:40" ht="10.5" customHeight="1">
      <c r="A611" s="33"/>
      <c r="B611" s="33"/>
      <c r="C611" s="33"/>
      <c r="D611" s="34"/>
      <c r="E611" s="2"/>
      <c r="F611" s="2"/>
      <c r="G611" s="34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34"/>
      <c r="AA611" s="34"/>
      <c r="AB611" s="35"/>
      <c r="AC611" s="36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1:40" ht="10.5" customHeight="1">
      <c r="A612" s="33"/>
      <c r="B612" s="33"/>
      <c r="C612" s="33"/>
      <c r="D612" s="34"/>
      <c r="E612" s="2"/>
      <c r="F612" s="2"/>
      <c r="G612" s="34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34"/>
      <c r="AA612" s="34"/>
      <c r="AB612" s="35"/>
      <c r="AC612" s="36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1:40" ht="10.5" customHeight="1">
      <c r="A613" s="33"/>
      <c r="B613" s="33"/>
      <c r="C613" s="33"/>
      <c r="D613" s="34"/>
      <c r="E613" s="2"/>
      <c r="F613" s="2"/>
      <c r="G613" s="34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34"/>
      <c r="AA613" s="34"/>
      <c r="AB613" s="35"/>
      <c r="AC613" s="36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1:40" ht="10.5" customHeight="1">
      <c r="A614" s="33"/>
      <c r="B614" s="33"/>
      <c r="C614" s="33"/>
      <c r="D614" s="34"/>
      <c r="E614" s="2"/>
      <c r="F614" s="2"/>
      <c r="G614" s="3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34"/>
      <c r="AA614" s="34"/>
      <c r="AB614" s="35"/>
      <c r="AC614" s="36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1:40" ht="10.5" customHeight="1">
      <c r="A615" s="33"/>
      <c r="B615" s="33"/>
      <c r="C615" s="33"/>
      <c r="D615" s="34"/>
      <c r="E615" s="2"/>
      <c r="F615" s="2"/>
      <c r="G615" s="34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34"/>
      <c r="AA615" s="34"/>
      <c r="AB615" s="35"/>
      <c r="AC615" s="36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1:40" ht="10.5" customHeight="1">
      <c r="A616" s="33"/>
      <c r="B616" s="33"/>
      <c r="C616" s="33"/>
      <c r="D616" s="34"/>
      <c r="E616" s="2"/>
      <c r="F616" s="2"/>
      <c r="G616" s="34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34"/>
      <c r="AA616" s="34"/>
      <c r="AB616" s="35"/>
      <c r="AC616" s="36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1:40" ht="10.5" customHeight="1">
      <c r="A617" s="33"/>
      <c r="B617" s="33"/>
      <c r="C617" s="33"/>
      <c r="D617" s="34"/>
      <c r="E617" s="2"/>
      <c r="F617" s="2"/>
      <c r="G617" s="34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34"/>
      <c r="AA617" s="34"/>
      <c r="AB617" s="35"/>
      <c r="AC617" s="36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1:40" ht="10.5" customHeight="1">
      <c r="A618" s="33"/>
      <c r="B618" s="33"/>
      <c r="C618" s="33"/>
      <c r="D618" s="34"/>
      <c r="E618" s="2"/>
      <c r="F618" s="2"/>
      <c r="G618" s="34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34"/>
      <c r="AA618" s="34"/>
      <c r="AB618" s="35"/>
      <c r="AC618" s="36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1:40" ht="10.5" customHeight="1">
      <c r="A619" s="33"/>
      <c r="B619" s="33"/>
      <c r="C619" s="33"/>
      <c r="D619" s="34"/>
      <c r="E619" s="2"/>
      <c r="F619" s="2"/>
      <c r="G619" s="34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34"/>
      <c r="AA619" s="34"/>
      <c r="AB619" s="35"/>
      <c r="AC619" s="36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1:40" ht="10.5" customHeight="1">
      <c r="A620" s="33"/>
      <c r="B620" s="33"/>
      <c r="C620" s="33"/>
      <c r="D620" s="34"/>
      <c r="E620" s="2"/>
      <c r="F620" s="2"/>
      <c r="G620" s="34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34"/>
      <c r="AA620" s="34"/>
      <c r="AB620" s="35"/>
      <c r="AC620" s="36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1:40" ht="10.5" customHeight="1">
      <c r="A621" s="33"/>
      <c r="B621" s="33"/>
      <c r="C621" s="33"/>
      <c r="D621" s="34"/>
      <c r="E621" s="2"/>
      <c r="F621" s="2"/>
      <c r="G621" s="34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34"/>
      <c r="AA621" s="34"/>
      <c r="AB621" s="35"/>
      <c r="AC621" s="36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1:40" ht="10.5" customHeight="1">
      <c r="A622" s="33"/>
      <c r="B622" s="33"/>
      <c r="C622" s="33"/>
      <c r="D622" s="34"/>
      <c r="E622" s="2"/>
      <c r="F622" s="2"/>
      <c r="G622" s="34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34"/>
      <c r="AA622" s="34"/>
      <c r="AB622" s="35"/>
      <c r="AC622" s="36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1:40" ht="10.5" customHeight="1">
      <c r="A623" s="33"/>
      <c r="B623" s="33"/>
      <c r="C623" s="33"/>
      <c r="D623" s="34"/>
      <c r="E623" s="2"/>
      <c r="F623" s="2"/>
      <c r="G623" s="34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34"/>
      <c r="AA623" s="34"/>
      <c r="AB623" s="35"/>
      <c r="AC623" s="36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1:40" ht="10.5" customHeight="1">
      <c r="A624" s="33"/>
      <c r="B624" s="33"/>
      <c r="C624" s="33"/>
      <c r="D624" s="34"/>
      <c r="E624" s="2"/>
      <c r="F624" s="2"/>
      <c r="G624" s="3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34"/>
      <c r="AA624" s="34"/>
      <c r="AB624" s="35"/>
      <c r="AC624" s="36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1:40" ht="10.5" customHeight="1">
      <c r="A625" s="33"/>
      <c r="B625" s="33"/>
      <c r="C625" s="33"/>
      <c r="D625" s="34"/>
      <c r="E625" s="2"/>
      <c r="F625" s="2"/>
      <c r="G625" s="34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34"/>
      <c r="AA625" s="34"/>
      <c r="AB625" s="35"/>
      <c r="AC625" s="36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1:40" ht="10.5" customHeight="1">
      <c r="A626" s="33"/>
      <c r="B626" s="33"/>
      <c r="C626" s="33"/>
      <c r="D626" s="34"/>
      <c r="E626" s="2"/>
      <c r="F626" s="2"/>
      <c r="G626" s="34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34"/>
      <c r="AA626" s="34"/>
      <c r="AB626" s="35"/>
      <c r="AC626" s="36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1:40" ht="10.5" customHeight="1">
      <c r="A627" s="33"/>
      <c r="B627" s="33"/>
      <c r="C627" s="33"/>
      <c r="D627" s="34"/>
      <c r="E627" s="2"/>
      <c r="F627" s="2"/>
      <c r="G627" s="34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34"/>
      <c r="AA627" s="34"/>
      <c r="AB627" s="35"/>
      <c r="AC627" s="36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1:40" ht="10.5" customHeight="1">
      <c r="A628" s="33"/>
      <c r="B628" s="33"/>
      <c r="C628" s="33"/>
      <c r="D628" s="34"/>
      <c r="E628" s="2"/>
      <c r="F628" s="2"/>
      <c r="G628" s="34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34"/>
      <c r="AA628" s="34"/>
      <c r="AB628" s="35"/>
      <c r="AC628" s="36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1:40" ht="10.5" customHeight="1">
      <c r="A629" s="33"/>
      <c r="B629" s="33"/>
      <c r="C629" s="33"/>
      <c r="D629" s="34"/>
      <c r="E629" s="2"/>
      <c r="F629" s="2"/>
      <c r="G629" s="34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34"/>
      <c r="AA629" s="34"/>
      <c r="AB629" s="35"/>
      <c r="AC629" s="36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1:40" ht="10.5" customHeight="1">
      <c r="A630" s="33"/>
      <c r="B630" s="33"/>
      <c r="C630" s="33"/>
      <c r="D630" s="34"/>
      <c r="E630" s="2"/>
      <c r="F630" s="2"/>
      <c r="G630" s="34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34"/>
      <c r="AA630" s="34"/>
      <c r="AB630" s="35"/>
      <c r="AC630" s="36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1:40" ht="10.5" customHeight="1">
      <c r="A631" s="33"/>
      <c r="B631" s="33"/>
      <c r="C631" s="33"/>
      <c r="D631" s="34"/>
      <c r="E631" s="2"/>
      <c r="F631" s="2"/>
      <c r="G631" s="34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34"/>
      <c r="AA631" s="34"/>
      <c r="AB631" s="35"/>
      <c r="AC631" s="36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1:40" ht="10.5" customHeight="1">
      <c r="A632" s="33"/>
      <c r="B632" s="33"/>
      <c r="C632" s="33"/>
      <c r="D632" s="34"/>
      <c r="E632" s="2"/>
      <c r="F632" s="2"/>
      <c r="G632" s="34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34"/>
      <c r="AA632" s="34"/>
      <c r="AB632" s="35"/>
      <c r="AC632" s="36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1:40" ht="10.5" customHeight="1">
      <c r="A633" s="33"/>
      <c r="B633" s="33"/>
      <c r="C633" s="33"/>
      <c r="D633" s="34"/>
      <c r="E633" s="2"/>
      <c r="F633" s="2"/>
      <c r="G633" s="34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34"/>
      <c r="AA633" s="34"/>
      <c r="AB633" s="35"/>
      <c r="AC633" s="36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1:40" ht="10.5" customHeight="1">
      <c r="A634" s="33"/>
      <c r="B634" s="33"/>
      <c r="C634" s="33"/>
      <c r="D634" s="34"/>
      <c r="E634" s="2"/>
      <c r="F634" s="2"/>
      <c r="G634" s="3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34"/>
      <c r="AA634" s="34"/>
      <c r="AB634" s="35"/>
      <c r="AC634" s="36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1:40" ht="10.5" customHeight="1">
      <c r="A635" s="33"/>
      <c r="B635" s="33"/>
      <c r="C635" s="33"/>
      <c r="D635" s="34"/>
      <c r="E635" s="2"/>
      <c r="F635" s="2"/>
      <c r="G635" s="34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34"/>
      <c r="AA635" s="34"/>
      <c r="AB635" s="35"/>
      <c r="AC635" s="36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1:40" ht="10.5" customHeight="1">
      <c r="A636" s="33"/>
      <c r="B636" s="33"/>
      <c r="C636" s="33"/>
      <c r="D636" s="34"/>
      <c r="E636" s="2"/>
      <c r="F636" s="2"/>
      <c r="G636" s="34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34"/>
      <c r="AA636" s="34"/>
      <c r="AB636" s="35"/>
      <c r="AC636" s="36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1:40" ht="10.5" customHeight="1">
      <c r="A637" s="33"/>
      <c r="B637" s="33"/>
      <c r="C637" s="33"/>
      <c r="D637" s="34"/>
      <c r="E637" s="2"/>
      <c r="F637" s="2"/>
      <c r="G637" s="34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34"/>
      <c r="AA637" s="34"/>
      <c r="AB637" s="35"/>
      <c r="AC637" s="36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1:40" ht="10.5" customHeight="1">
      <c r="A638" s="33"/>
      <c r="B638" s="33"/>
      <c r="C638" s="33"/>
      <c r="D638" s="34"/>
      <c r="E638" s="2"/>
      <c r="F638" s="2"/>
      <c r="G638" s="34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34"/>
      <c r="AA638" s="34"/>
      <c r="AB638" s="35"/>
      <c r="AC638" s="36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1:40" ht="10.5" customHeight="1">
      <c r="A639" s="33"/>
      <c r="B639" s="33"/>
      <c r="C639" s="33"/>
      <c r="D639" s="34"/>
      <c r="E639" s="2"/>
      <c r="F639" s="2"/>
      <c r="G639" s="34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34"/>
      <c r="AA639" s="34"/>
      <c r="AB639" s="35"/>
      <c r="AC639" s="36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1:40" ht="10.5" customHeight="1">
      <c r="A640" s="33"/>
      <c r="B640" s="33"/>
      <c r="C640" s="33"/>
      <c r="D640" s="34"/>
      <c r="E640" s="2"/>
      <c r="F640" s="2"/>
      <c r="G640" s="34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34"/>
      <c r="AA640" s="34"/>
      <c r="AB640" s="35"/>
      <c r="AC640" s="36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1:40" ht="10.5" customHeight="1">
      <c r="A641" s="33"/>
      <c r="B641" s="33"/>
      <c r="C641" s="33"/>
      <c r="D641" s="34"/>
      <c r="E641" s="2"/>
      <c r="F641" s="2"/>
      <c r="G641" s="34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34"/>
      <c r="AA641" s="34"/>
      <c r="AB641" s="35"/>
      <c r="AC641" s="36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1:40" ht="10.5" customHeight="1">
      <c r="A642" s="33"/>
      <c r="B642" s="33"/>
      <c r="C642" s="33"/>
      <c r="D642" s="34"/>
      <c r="E642" s="2"/>
      <c r="F642" s="2"/>
      <c r="G642" s="34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34"/>
      <c r="AA642" s="34"/>
      <c r="AB642" s="35"/>
      <c r="AC642" s="36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1:40" ht="10.5" customHeight="1">
      <c r="A643" s="33"/>
      <c r="B643" s="33"/>
      <c r="C643" s="33"/>
      <c r="D643" s="34"/>
      <c r="E643" s="2"/>
      <c r="F643" s="2"/>
      <c r="G643" s="34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34"/>
      <c r="AA643" s="34"/>
      <c r="AB643" s="35"/>
      <c r="AC643" s="36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1:40" ht="10.5" customHeight="1">
      <c r="A644" s="33"/>
      <c r="B644" s="33"/>
      <c r="C644" s="33"/>
      <c r="D644" s="34"/>
      <c r="E644" s="2"/>
      <c r="F644" s="2"/>
      <c r="G644" s="3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34"/>
      <c r="AA644" s="34"/>
      <c r="AB644" s="35"/>
      <c r="AC644" s="36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1:40" ht="10.5" customHeight="1">
      <c r="A645" s="33"/>
      <c r="B645" s="33"/>
      <c r="C645" s="33"/>
      <c r="D645" s="34"/>
      <c r="E645" s="2"/>
      <c r="F645" s="2"/>
      <c r="G645" s="34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34"/>
      <c r="AA645" s="34"/>
      <c r="AB645" s="35"/>
      <c r="AC645" s="36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1:40" ht="10.5" customHeight="1">
      <c r="A646" s="33"/>
      <c r="B646" s="33"/>
      <c r="C646" s="33"/>
      <c r="D646" s="34"/>
      <c r="E646" s="2"/>
      <c r="F646" s="2"/>
      <c r="G646" s="34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34"/>
      <c r="AA646" s="34"/>
      <c r="AB646" s="35"/>
      <c r="AC646" s="36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1:40" ht="10.5" customHeight="1">
      <c r="A647" s="33"/>
      <c r="B647" s="33"/>
      <c r="C647" s="33"/>
      <c r="D647" s="34"/>
      <c r="E647" s="2"/>
      <c r="F647" s="2"/>
      <c r="G647" s="34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34"/>
      <c r="AA647" s="34"/>
      <c r="AB647" s="35"/>
      <c r="AC647" s="36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1:40" ht="10.5" customHeight="1">
      <c r="A648" s="33"/>
      <c r="B648" s="33"/>
      <c r="C648" s="33"/>
      <c r="D648" s="34"/>
      <c r="E648" s="2"/>
      <c r="F648" s="2"/>
      <c r="G648" s="34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34"/>
      <c r="AA648" s="34"/>
      <c r="AB648" s="35"/>
      <c r="AC648" s="36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1:40" ht="10.5" customHeight="1">
      <c r="A649" s="33"/>
      <c r="B649" s="33"/>
      <c r="C649" s="33"/>
      <c r="D649" s="34"/>
      <c r="E649" s="2"/>
      <c r="F649" s="2"/>
      <c r="G649" s="34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34"/>
      <c r="AA649" s="34"/>
      <c r="AB649" s="35"/>
      <c r="AC649" s="36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1:40" ht="10.5" customHeight="1">
      <c r="A650" s="33"/>
      <c r="B650" s="33"/>
      <c r="C650" s="33"/>
      <c r="D650" s="34"/>
      <c r="E650" s="2"/>
      <c r="F650" s="2"/>
      <c r="G650" s="34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34"/>
      <c r="AA650" s="34"/>
      <c r="AB650" s="35"/>
      <c r="AC650" s="36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1:40" ht="10.5" customHeight="1">
      <c r="A651" s="33"/>
      <c r="B651" s="33"/>
      <c r="C651" s="33"/>
      <c r="D651" s="34"/>
      <c r="E651" s="2"/>
      <c r="F651" s="2"/>
      <c r="G651" s="34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34"/>
      <c r="AA651" s="34"/>
      <c r="AB651" s="35"/>
      <c r="AC651" s="36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1:40" ht="10.5" customHeight="1">
      <c r="A652" s="33"/>
      <c r="B652" s="33"/>
      <c r="C652" s="33"/>
      <c r="D652" s="34"/>
      <c r="E652" s="2"/>
      <c r="F652" s="2"/>
      <c r="G652" s="34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34"/>
      <c r="AA652" s="34"/>
      <c r="AB652" s="35"/>
      <c r="AC652" s="36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1:40" ht="10.5" customHeight="1">
      <c r="A653" s="33"/>
      <c r="B653" s="33"/>
      <c r="C653" s="33"/>
      <c r="D653" s="34"/>
      <c r="E653" s="2"/>
      <c r="F653" s="2"/>
      <c r="G653" s="34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34"/>
      <c r="AA653" s="34"/>
      <c r="AB653" s="35"/>
      <c r="AC653" s="36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1:40" ht="10.5" customHeight="1">
      <c r="A654" s="33"/>
      <c r="B654" s="33"/>
      <c r="C654" s="33"/>
      <c r="D654" s="34"/>
      <c r="E654" s="2"/>
      <c r="F654" s="2"/>
      <c r="G654" s="3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34"/>
      <c r="AA654" s="34"/>
      <c r="AB654" s="35"/>
      <c r="AC654" s="36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1:40" ht="10.5" customHeight="1">
      <c r="A655" s="33"/>
      <c r="B655" s="33"/>
      <c r="C655" s="33"/>
      <c r="D655" s="34"/>
      <c r="E655" s="2"/>
      <c r="F655" s="2"/>
      <c r="G655" s="34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34"/>
      <c r="AA655" s="34"/>
      <c r="AB655" s="35"/>
      <c r="AC655" s="36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1:40" ht="10.5" customHeight="1">
      <c r="A656" s="33"/>
      <c r="B656" s="33"/>
      <c r="C656" s="33"/>
      <c r="D656" s="34"/>
      <c r="E656" s="2"/>
      <c r="F656" s="2"/>
      <c r="G656" s="34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34"/>
      <c r="AA656" s="34"/>
      <c r="AB656" s="35"/>
      <c r="AC656" s="36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1:40" ht="10.5" customHeight="1">
      <c r="A657" s="33"/>
      <c r="B657" s="33"/>
      <c r="C657" s="33"/>
      <c r="D657" s="34"/>
      <c r="E657" s="2"/>
      <c r="F657" s="2"/>
      <c r="G657" s="34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34"/>
      <c r="AA657" s="34"/>
      <c r="AB657" s="35"/>
      <c r="AC657" s="36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1:40" ht="10.5" customHeight="1">
      <c r="A658" s="33"/>
      <c r="B658" s="33"/>
      <c r="C658" s="33"/>
      <c r="D658" s="34"/>
      <c r="E658" s="2"/>
      <c r="F658" s="2"/>
      <c r="G658" s="34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34"/>
      <c r="AA658" s="34"/>
      <c r="AB658" s="35"/>
      <c r="AC658" s="36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1:40" ht="10.5" customHeight="1">
      <c r="A659" s="33"/>
      <c r="B659" s="33"/>
      <c r="C659" s="33"/>
      <c r="D659" s="34"/>
      <c r="E659" s="2"/>
      <c r="F659" s="2"/>
      <c r="G659" s="34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34"/>
      <c r="AA659" s="34"/>
      <c r="AB659" s="35"/>
      <c r="AC659" s="36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1:40" ht="10.5" customHeight="1">
      <c r="A660" s="33"/>
      <c r="B660" s="33"/>
      <c r="C660" s="33"/>
      <c r="D660" s="34"/>
      <c r="E660" s="2"/>
      <c r="F660" s="2"/>
      <c r="G660" s="34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34"/>
      <c r="AA660" s="34"/>
      <c r="AB660" s="35"/>
      <c r="AC660" s="36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1:40" ht="10.5" customHeight="1">
      <c r="A661" s="33"/>
      <c r="B661" s="33"/>
      <c r="C661" s="33"/>
      <c r="D661" s="34"/>
      <c r="E661" s="2"/>
      <c r="F661" s="2"/>
      <c r="G661" s="34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34"/>
      <c r="AA661" s="34"/>
      <c r="AB661" s="35"/>
      <c r="AC661" s="36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1:40" ht="10.5" customHeight="1">
      <c r="A662" s="33"/>
      <c r="B662" s="33"/>
      <c r="C662" s="33"/>
      <c r="D662" s="34"/>
      <c r="E662" s="2"/>
      <c r="F662" s="2"/>
      <c r="G662" s="34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34"/>
      <c r="AA662" s="34"/>
      <c r="AB662" s="35"/>
      <c r="AC662" s="36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1:40" ht="10.5" customHeight="1">
      <c r="A663" s="33"/>
      <c r="B663" s="33"/>
      <c r="C663" s="33"/>
      <c r="D663" s="34"/>
      <c r="E663" s="2"/>
      <c r="F663" s="2"/>
      <c r="G663" s="34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34"/>
      <c r="AA663" s="34"/>
      <c r="AB663" s="35"/>
      <c r="AC663" s="36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1:40" ht="10.5" customHeight="1">
      <c r="A664" s="33"/>
      <c r="B664" s="33"/>
      <c r="C664" s="33"/>
      <c r="D664" s="34"/>
      <c r="E664" s="2"/>
      <c r="F664" s="2"/>
      <c r="G664" s="3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34"/>
      <c r="AA664" s="34"/>
      <c r="AB664" s="35"/>
      <c r="AC664" s="36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1:40" ht="10.5" customHeight="1">
      <c r="A665" s="33"/>
      <c r="B665" s="33"/>
      <c r="C665" s="33"/>
      <c r="D665" s="34"/>
      <c r="E665" s="2"/>
      <c r="F665" s="2"/>
      <c r="G665" s="34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34"/>
      <c r="AA665" s="34"/>
      <c r="AB665" s="35"/>
      <c r="AC665" s="36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1:40" ht="10.5" customHeight="1">
      <c r="A666" s="33"/>
      <c r="B666" s="33"/>
      <c r="C666" s="33"/>
      <c r="D666" s="34"/>
      <c r="E666" s="2"/>
      <c r="F666" s="2"/>
      <c r="G666" s="34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34"/>
      <c r="AA666" s="34"/>
      <c r="AB666" s="35"/>
      <c r="AC666" s="36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1:40" ht="10.5" customHeight="1">
      <c r="A667" s="33"/>
      <c r="B667" s="33"/>
      <c r="C667" s="33"/>
      <c r="D667" s="34"/>
      <c r="E667" s="2"/>
      <c r="F667" s="2"/>
      <c r="G667" s="34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34"/>
      <c r="AA667" s="34"/>
      <c r="AB667" s="35"/>
      <c r="AC667" s="36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1:40" ht="10.5" customHeight="1">
      <c r="A668" s="33"/>
      <c r="B668" s="33"/>
      <c r="C668" s="33"/>
      <c r="D668" s="34"/>
      <c r="E668" s="2"/>
      <c r="F668" s="2"/>
      <c r="G668" s="34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34"/>
      <c r="AA668" s="34"/>
      <c r="AB668" s="35"/>
      <c r="AC668" s="36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1:40" ht="10.5" customHeight="1">
      <c r="A669" s="33"/>
      <c r="B669" s="33"/>
      <c r="C669" s="33"/>
      <c r="D669" s="34"/>
      <c r="E669" s="2"/>
      <c r="F669" s="2"/>
      <c r="G669" s="34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34"/>
      <c r="AA669" s="34"/>
      <c r="AB669" s="35"/>
      <c r="AC669" s="36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1:40" ht="10.5" customHeight="1">
      <c r="A670" s="33"/>
      <c r="B670" s="33"/>
      <c r="C670" s="33"/>
      <c r="D670" s="34"/>
      <c r="E670" s="2"/>
      <c r="F670" s="2"/>
      <c r="G670" s="34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34"/>
      <c r="AA670" s="34"/>
      <c r="AB670" s="35"/>
      <c r="AC670" s="36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1:40" ht="10.5" customHeight="1">
      <c r="A671" s="33"/>
      <c r="B671" s="33"/>
      <c r="C671" s="33"/>
      <c r="D671" s="34"/>
      <c r="E671" s="2"/>
      <c r="F671" s="2"/>
      <c r="G671" s="34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34"/>
      <c r="AA671" s="34"/>
      <c r="AB671" s="35"/>
      <c r="AC671" s="36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1:40" ht="10.5" customHeight="1">
      <c r="A672" s="33"/>
      <c r="B672" s="33"/>
      <c r="C672" s="33"/>
      <c r="D672" s="34"/>
      <c r="E672" s="2"/>
      <c r="F672" s="2"/>
      <c r="G672" s="34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34"/>
      <c r="AA672" s="34"/>
      <c r="AB672" s="35"/>
      <c r="AC672" s="36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1:40" ht="10.5" customHeight="1">
      <c r="A673" s="33"/>
      <c r="B673" s="33"/>
      <c r="C673" s="33"/>
      <c r="D673" s="34"/>
      <c r="E673" s="2"/>
      <c r="F673" s="2"/>
      <c r="G673" s="34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34"/>
      <c r="AA673" s="34"/>
      <c r="AB673" s="35"/>
      <c r="AC673" s="36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1:40" ht="10.5" customHeight="1">
      <c r="A674" s="33"/>
      <c r="B674" s="33"/>
      <c r="C674" s="33"/>
      <c r="D674" s="34"/>
      <c r="E674" s="2"/>
      <c r="F674" s="2"/>
      <c r="G674" s="3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34"/>
      <c r="AA674" s="34"/>
      <c r="AB674" s="35"/>
      <c r="AC674" s="36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1:40" ht="10.5" customHeight="1">
      <c r="A675" s="33"/>
      <c r="B675" s="33"/>
      <c r="C675" s="33"/>
      <c r="D675" s="34"/>
      <c r="E675" s="2"/>
      <c r="F675" s="2"/>
      <c r="G675" s="34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34"/>
      <c r="AA675" s="34"/>
      <c r="AB675" s="35"/>
      <c r="AC675" s="36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1:40" ht="10.5" customHeight="1">
      <c r="A676" s="33"/>
      <c r="B676" s="33"/>
      <c r="C676" s="33"/>
      <c r="D676" s="34"/>
      <c r="E676" s="2"/>
      <c r="F676" s="2"/>
      <c r="G676" s="34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34"/>
      <c r="AA676" s="34"/>
      <c r="AB676" s="35"/>
      <c r="AC676" s="36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1:40" ht="10.5" customHeight="1">
      <c r="A677" s="33"/>
      <c r="B677" s="33"/>
      <c r="C677" s="33"/>
      <c r="D677" s="34"/>
      <c r="E677" s="2"/>
      <c r="F677" s="2"/>
      <c r="G677" s="34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34"/>
      <c r="AA677" s="34"/>
      <c r="AB677" s="35"/>
      <c r="AC677" s="36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1:40" ht="10.5" customHeight="1">
      <c r="A678" s="33"/>
      <c r="B678" s="33"/>
      <c r="C678" s="33"/>
      <c r="D678" s="34"/>
      <c r="E678" s="2"/>
      <c r="F678" s="2"/>
      <c r="G678" s="34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34"/>
      <c r="AA678" s="34"/>
      <c r="AB678" s="35"/>
      <c r="AC678" s="36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1:40" ht="10.5" customHeight="1">
      <c r="A679" s="33"/>
      <c r="B679" s="33"/>
      <c r="C679" s="33"/>
      <c r="D679" s="34"/>
      <c r="E679" s="2"/>
      <c r="F679" s="2"/>
      <c r="G679" s="34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34"/>
      <c r="AA679" s="34"/>
      <c r="AB679" s="35"/>
      <c r="AC679" s="36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1:40" ht="10.5" customHeight="1">
      <c r="A680" s="33"/>
      <c r="B680" s="33"/>
      <c r="C680" s="33"/>
      <c r="D680" s="34"/>
      <c r="E680" s="2"/>
      <c r="F680" s="2"/>
      <c r="G680" s="34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34"/>
      <c r="AA680" s="34"/>
      <c r="AB680" s="35"/>
      <c r="AC680" s="36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1:40" ht="10.5" customHeight="1">
      <c r="A681" s="33"/>
      <c r="B681" s="33"/>
      <c r="C681" s="33"/>
      <c r="D681" s="34"/>
      <c r="E681" s="2"/>
      <c r="F681" s="2"/>
      <c r="G681" s="34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34"/>
      <c r="AA681" s="34"/>
      <c r="AB681" s="35"/>
      <c r="AC681" s="36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1:40" ht="10.5" customHeight="1">
      <c r="A682" s="33"/>
      <c r="B682" s="33"/>
      <c r="C682" s="33"/>
      <c r="D682" s="34"/>
      <c r="E682" s="2"/>
      <c r="F682" s="2"/>
      <c r="G682" s="34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34"/>
      <c r="AA682" s="34"/>
      <c r="AB682" s="35"/>
      <c r="AC682" s="36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1:40" ht="10.5" customHeight="1">
      <c r="A683" s="33"/>
      <c r="B683" s="33"/>
      <c r="C683" s="33"/>
      <c r="D683" s="34"/>
      <c r="E683" s="2"/>
      <c r="F683" s="2"/>
      <c r="G683" s="34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34"/>
      <c r="AA683" s="34"/>
      <c r="AB683" s="35"/>
      <c r="AC683" s="36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1:40" ht="10.5" customHeight="1">
      <c r="A684" s="33"/>
      <c r="B684" s="33"/>
      <c r="C684" s="33"/>
      <c r="D684" s="34"/>
      <c r="E684" s="2"/>
      <c r="F684" s="2"/>
      <c r="G684" s="3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34"/>
      <c r="AA684" s="34"/>
      <c r="AB684" s="35"/>
      <c r="AC684" s="36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1:40" ht="10.5" customHeight="1">
      <c r="A685" s="33"/>
      <c r="B685" s="33"/>
      <c r="C685" s="33"/>
      <c r="D685" s="34"/>
      <c r="E685" s="2"/>
      <c r="F685" s="2"/>
      <c r="G685" s="34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34"/>
      <c r="AA685" s="34"/>
      <c r="AB685" s="35"/>
      <c r="AC685" s="36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1:40" ht="10.5" customHeight="1">
      <c r="A686" s="33"/>
      <c r="B686" s="33"/>
      <c r="C686" s="33"/>
      <c r="D686" s="34"/>
      <c r="E686" s="2"/>
      <c r="F686" s="2"/>
      <c r="G686" s="34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34"/>
      <c r="AA686" s="34"/>
      <c r="AB686" s="35"/>
      <c r="AC686" s="36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1:40" ht="10.5" customHeight="1">
      <c r="A687" s="33"/>
      <c r="B687" s="33"/>
      <c r="C687" s="33"/>
      <c r="D687" s="34"/>
      <c r="E687" s="2"/>
      <c r="F687" s="2"/>
      <c r="G687" s="34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34"/>
      <c r="AA687" s="34"/>
      <c r="AB687" s="35"/>
      <c r="AC687" s="36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1:40" ht="10.5" customHeight="1">
      <c r="A688" s="33"/>
      <c r="B688" s="33"/>
      <c r="C688" s="33"/>
      <c r="D688" s="34"/>
      <c r="E688" s="2"/>
      <c r="F688" s="2"/>
      <c r="G688" s="34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34"/>
      <c r="AA688" s="34"/>
      <c r="AB688" s="35"/>
      <c r="AC688" s="36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1:40" ht="10.5" customHeight="1">
      <c r="A689" s="33"/>
      <c r="B689" s="33"/>
      <c r="C689" s="33"/>
      <c r="D689" s="34"/>
      <c r="E689" s="2"/>
      <c r="F689" s="2"/>
      <c r="G689" s="34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34"/>
      <c r="AA689" s="34"/>
      <c r="AB689" s="35"/>
      <c r="AC689" s="36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1:40" ht="10.5" customHeight="1">
      <c r="A690" s="33"/>
      <c r="B690" s="33"/>
      <c r="C690" s="33"/>
      <c r="D690" s="34"/>
      <c r="E690" s="2"/>
      <c r="F690" s="2"/>
      <c r="G690" s="34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34"/>
      <c r="AA690" s="34"/>
      <c r="AB690" s="35"/>
      <c r="AC690" s="36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1:40" ht="10.5" customHeight="1">
      <c r="A691" s="33"/>
      <c r="B691" s="33"/>
      <c r="C691" s="33"/>
      <c r="D691" s="34"/>
      <c r="E691" s="2"/>
      <c r="F691" s="2"/>
      <c r="G691" s="34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34"/>
      <c r="AA691" s="34"/>
      <c r="AB691" s="35"/>
      <c r="AC691" s="36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1:40" ht="10.5" customHeight="1">
      <c r="A692" s="33"/>
      <c r="B692" s="33"/>
      <c r="C692" s="33"/>
      <c r="D692" s="34"/>
      <c r="E692" s="2"/>
      <c r="F692" s="2"/>
      <c r="G692" s="34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34"/>
      <c r="AA692" s="34"/>
      <c r="AB692" s="35"/>
      <c r="AC692" s="36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1:40" ht="10.5" customHeight="1">
      <c r="A693" s="33"/>
      <c r="B693" s="33"/>
      <c r="C693" s="33"/>
      <c r="D693" s="34"/>
      <c r="E693" s="2"/>
      <c r="F693" s="2"/>
      <c r="G693" s="34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34"/>
      <c r="AA693" s="34"/>
      <c r="AB693" s="35"/>
      <c r="AC693" s="36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1:40" ht="10.5" customHeight="1">
      <c r="A694" s="33"/>
      <c r="B694" s="33"/>
      <c r="C694" s="33"/>
      <c r="D694" s="34"/>
      <c r="E694" s="2"/>
      <c r="F694" s="2"/>
      <c r="G694" s="3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34"/>
      <c r="AA694" s="34"/>
      <c r="AB694" s="35"/>
      <c r="AC694" s="36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1:40" ht="10.5" customHeight="1">
      <c r="A695" s="33"/>
      <c r="B695" s="33"/>
      <c r="C695" s="33"/>
      <c r="D695" s="34"/>
      <c r="E695" s="2"/>
      <c r="F695" s="2"/>
      <c r="G695" s="34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34"/>
      <c r="AA695" s="34"/>
      <c r="AB695" s="35"/>
      <c r="AC695" s="36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1:40" ht="10.5" customHeight="1">
      <c r="A696" s="33"/>
      <c r="B696" s="33"/>
      <c r="C696" s="33"/>
      <c r="D696" s="34"/>
      <c r="E696" s="2"/>
      <c r="F696" s="2"/>
      <c r="G696" s="34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34"/>
      <c r="AA696" s="34"/>
      <c r="AB696" s="35"/>
      <c r="AC696" s="36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1:40" ht="10.5" customHeight="1">
      <c r="A697" s="33"/>
      <c r="B697" s="33"/>
      <c r="C697" s="33"/>
      <c r="D697" s="34"/>
      <c r="E697" s="2"/>
      <c r="F697" s="2"/>
      <c r="G697" s="34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34"/>
      <c r="AA697" s="34"/>
      <c r="AB697" s="35"/>
      <c r="AC697" s="36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1:40" ht="10.5" customHeight="1">
      <c r="A698" s="33"/>
      <c r="B698" s="33"/>
      <c r="C698" s="33"/>
      <c r="D698" s="34"/>
      <c r="E698" s="2"/>
      <c r="F698" s="2"/>
      <c r="G698" s="34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34"/>
      <c r="AA698" s="34"/>
      <c r="AB698" s="35"/>
      <c r="AC698" s="36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1:40" ht="10.5" customHeight="1">
      <c r="A699" s="33"/>
      <c r="B699" s="33"/>
      <c r="C699" s="33"/>
      <c r="D699" s="34"/>
      <c r="E699" s="2"/>
      <c r="F699" s="2"/>
      <c r="G699" s="34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34"/>
      <c r="AA699" s="34"/>
      <c r="AB699" s="35"/>
      <c r="AC699" s="36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1:40" ht="10.5" customHeight="1">
      <c r="A700" s="33"/>
      <c r="B700" s="33"/>
      <c r="C700" s="33"/>
      <c r="D700" s="34"/>
      <c r="E700" s="2"/>
      <c r="F700" s="2"/>
      <c r="G700" s="34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34"/>
      <c r="AA700" s="34"/>
      <c r="AB700" s="35"/>
      <c r="AC700" s="36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1:40" ht="10.5" customHeight="1">
      <c r="A701" s="33"/>
      <c r="B701" s="33"/>
      <c r="C701" s="33"/>
      <c r="D701" s="34"/>
      <c r="E701" s="2"/>
      <c r="F701" s="2"/>
      <c r="G701" s="34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34"/>
      <c r="AA701" s="34"/>
      <c r="AB701" s="35"/>
      <c r="AC701" s="36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1:40" ht="10.5" customHeight="1">
      <c r="A702" s="33"/>
      <c r="B702" s="33"/>
      <c r="C702" s="33"/>
      <c r="D702" s="34"/>
      <c r="E702" s="2"/>
      <c r="F702" s="2"/>
      <c r="G702" s="34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34"/>
      <c r="AA702" s="34"/>
      <c r="AB702" s="35"/>
      <c r="AC702" s="36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1:40" ht="10.5" customHeight="1">
      <c r="A703" s="33"/>
      <c r="B703" s="33"/>
      <c r="C703" s="33"/>
      <c r="D703" s="34"/>
      <c r="E703" s="2"/>
      <c r="F703" s="2"/>
      <c r="G703" s="34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34"/>
      <c r="AA703" s="34"/>
      <c r="AB703" s="35"/>
      <c r="AC703" s="36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1:40" ht="10.5" customHeight="1">
      <c r="A704" s="33"/>
      <c r="B704" s="33"/>
      <c r="C704" s="33"/>
      <c r="D704" s="34"/>
      <c r="E704" s="2"/>
      <c r="F704" s="2"/>
      <c r="G704" s="3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34"/>
      <c r="AA704" s="34"/>
      <c r="AB704" s="35"/>
      <c r="AC704" s="36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1:40" ht="10.5" customHeight="1">
      <c r="A705" s="33"/>
      <c r="B705" s="33"/>
      <c r="C705" s="33"/>
      <c r="D705" s="34"/>
      <c r="E705" s="2"/>
      <c r="F705" s="2"/>
      <c r="G705" s="34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34"/>
      <c r="AA705" s="34"/>
      <c r="AB705" s="35"/>
      <c r="AC705" s="36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ht="10.5" customHeight="1">
      <c r="A706" s="33"/>
      <c r="B706" s="33"/>
      <c r="C706" s="33"/>
      <c r="D706" s="34"/>
      <c r="E706" s="2"/>
      <c r="F706" s="2"/>
      <c r="G706" s="34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34"/>
      <c r="AA706" s="34"/>
      <c r="AB706" s="35"/>
      <c r="AC706" s="36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1:40" ht="10.5" customHeight="1">
      <c r="A707" s="33"/>
      <c r="B707" s="33"/>
      <c r="C707" s="33"/>
      <c r="D707" s="34"/>
      <c r="E707" s="2"/>
      <c r="F707" s="2"/>
      <c r="G707" s="34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34"/>
      <c r="AA707" s="34"/>
      <c r="AB707" s="35"/>
      <c r="AC707" s="36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1:40" ht="10.5" customHeight="1">
      <c r="A708" s="33"/>
      <c r="B708" s="33"/>
      <c r="C708" s="33"/>
      <c r="D708" s="34"/>
      <c r="E708" s="2"/>
      <c r="F708" s="2"/>
      <c r="G708" s="34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34"/>
      <c r="AA708" s="34"/>
      <c r="AB708" s="35"/>
      <c r="AC708" s="36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1:40" ht="10.5" customHeight="1">
      <c r="A709" s="33"/>
      <c r="B709" s="33"/>
      <c r="C709" s="33"/>
      <c r="D709" s="34"/>
      <c r="E709" s="2"/>
      <c r="F709" s="2"/>
      <c r="G709" s="34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34"/>
      <c r="AA709" s="34"/>
      <c r="AB709" s="35"/>
      <c r="AC709" s="36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1:40" ht="10.5" customHeight="1">
      <c r="A710" s="33"/>
      <c r="B710" s="33"/>
      <c r="C710" s="33"/>
      <c r="D710" s="34"/>
      <c r="E710" s="2"/>
      <c r="F710" s="2"/>
      <c r="G710" s="34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34"/>
      <c r="AA710" s="34"/>
      <c r="AB710" s="35"/>
      <c r="AC710" s="36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1:40" ht="10.5" customHeight="1">
      <c r="A711" s="33"/>
      <c r="B711" s="33"/>
      <c r="C711" s="33"/>
      <c r="D711" s="34"/>
      <c r="E711" s="2"/>
      <c r="F711" s="2"/>
      <c r="G711" s="34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34"/>
      <c r="AA711" s="34"/>
      <c r="AB711" s="35"/>
      <c r="AC711" s="36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1:40" ht="10.5" customHeight="1">
      <c r="A712" s="33"/>
      <c r="B712" s="33"/>
      <c r="C712" s="33"/>
      <c r="D712" s="34"/>
      <c r="E712" s="2"/>
      <c r="F712" s="2"/>
      <c r="G712" s="34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34"/>
      <c r="AA712" s="34"/>
      <c r="AB712" s="35"/>
      <c r="AC712" s="36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1:40" ht="10.5" customHeight="1">
      <c r="A713" s="33"/>
      <c r="B713" s="33"/>
      <c r="C713" s="33"/>
      <c r="D713" s="34"/>
      <c r="E713" s="2"/>
      <c r="F713" s="2"/>
      <c r="G713" s="34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34"/>
      <c r="AA713" s="34"/>
      <c r="AB713" s="35"/>
      <c r="AC713" s="36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1:40" ht="10.5" customHeight="1">
      <c r="A714" s="33"/>
      <c r="B714" s="33"/>
      <c r="C714" s="33"/>
      <c r="D714" s="34"/>
      <c r="E714" s="2"/>
      <c r="F714" s="2"/>
      <c r="G714" s="3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34"/>
      <c r="AA714" s="34"/>
      <c r="AB714" s="35"/>
      <c r="AC714" s="36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1:40" ht="10.5" customHeight="1">
      <c r="A715" s="33"/>
      <c r="B715" s="33"/>
      <c r="C715" s="33"/>
      <c r="D715" s="34"/>
      <c r="E715" s="2"/>
      <c r="F715" s="2"/>
      <c r="G715" s="34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34"/>
      <c r="AA715" s="34"/>
      <c r="AB715" s="35"/>
      <c r="AC715" s="36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1:40" ht="10.5" customHeight="1">
      <c r="A716" s="33"/>
      <c r="B716" s="33"/>
      <c r="C716" s="33"/>
      <c r="D716" s="34"/>
      <c r="E716" s="2"/>
      <c r="F716" s="2"/>
      <c r="G716" s="34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34"/>
      <c r="AA716" s="34"/>
      <c r="AB716" s="35"/>
      <c r="AC716" s="36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1:40" ht="10.5" customHeight="1">
      <c r="A717" s="33"/>
      <c r="B717" s="33"/>
      <c r="C717" s="33"/>
      <c r="D717" s="34"/>
      <c r="E717" s="2"/>
      <c r="F717" s="2"/>
      <c r="G717" s="34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34"/>
      <c r="AA717" s="34"/>
      <c r="AB717" s="35"/>
      <c r="AC717" s="36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1:40" ht="10.5" customHeight="1">
      <c r="A718" s="33"/>
      <c r="B718" s="33"/>
      <c r="C718" s="33"/>
      <c r="D718" s="34"/>
      <c r="E718" s="2"/>
      <c r="F718" s="2"/>
      <c r="G718" s="34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34"/>
      <c r="AA718" s="34"/>
      <c r="AB718" s="35"/>
      <c r="AC718" s="36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1:40" ht="10.5" customHeight="1">
      <c r="A719" s="33"/>
      <c r="B719" s="33"/>
      <c r="C719" s="33"/>
      <c r="D719" s="34"/>
      <c r="E719" s="2"/>
      <c r="F719" s="2"/>
      <c r="G719" s="34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34"/>
      <c r="AA719" s="34"/>
      <c r="AB719" s="35"/>
      <c r="AC719" s="36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1:40" ht="10.5" customHeight="1">
      <c r="A720" s="33"/>
      <c r="B720" s="33"/>
      <c r="C720" s="33"/>
      <c r="D720" s="34"/>
      <c r="E720" s="2"/>
      <c r="F720" s="2"/>
      <c r="G720" s="34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34"/>
      <c r="AA720" s="34"/>
      <c r="AB720" s="35"/>
      <c r="AC720" s="36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1:40" ht="10.5" customHeight="1">
      <c r="A721" s="33"/>
      <c r="B721" s="33"/>
      <c r="C721" s="33"/>
      <c r="D721" s="34"/>
      <c r="E721" s="2"/>
      <c r="F721" s="2"/>
      <c r="G721" s="34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34"/>
      <c r="AA721" s="34"/>
      <c r="AB721" s="35"/>
      <c r="AC721" s="36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1:40" ht="10.5" customHeight="1">
      <c r="A722" s="33"/>
      <c r="B722" s="33"/>
      <c r="C722" s="33"/>
      <c r="D722" s="34"/>
      <c r="E722" s="2"/>
      <c r="F722" s="2"/>
      <c r="G722" s="34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34"/>
      <c r="AA722" s="34"/>
      <c r="AB722" s="35"/>
      <c r="AC722" s="36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1:40" ht="10.5" customHeight="1">
      <c r="A723" s="33"/>
      <c r="B723" s="33"/>
      <c r="C723" s="33"/>
      <c r="D723" s="34"/>
      <c r="E723" s="2"/>
      <c r="F723" s="2"/>
      <c r="G723" s="34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34"/>
      <c r="AA723" s="34"/>
      <c r="AB723" s="35"/>
      <c r="AC723" s="36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1:40" ht="10.5" customHeight="1">
      <c r="A724" s="33"/>
      <c r="B724" s="33"/>
      <c r="C724" s="33"/>
      <c r="D724" s="34"/>
      <c r="E724" s="2"/>
      <c r="F724" s="2"/>
      <c r="G724" s="3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34"/>
      <c r="AA724" s="34"/>
      <c r="AB724" s="35"/>
      <c r="AC724" s="36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1:40" ht="10.5" customHeight="1">
      <c r="A725" s="33"/>
      <c r="B725" s="33"/>
      <c r="C725" s="33"/>
      <c r="D725" s="34"/>
      <c r="E725" s="2"/>
      <c r="F725" s="2"/>
      <c r="G725" s="34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34"/>
      <c r="AA725" s="34"/>
      <c r="AB725" s="35"/>
      <c r="AC725" s="36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1:40" ht="10.5" customHeight="1">
      <c r="A726" s="33"/>
      <c r="B726" s="33"/>
      <c r="C726" s="33"/>
      <c r="D726" s="34"/>
      <c r="E726" s="2"/>
      <c r="F726" s="2"/>
      <c r="G726" s="34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34"/>
      <c r="AA726" s="34"/>
      <c r="AB726" s="35"/>
      <c r="AC726" s="36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1:40" ht="10.5" customHeight="1">
      <c r="A727" s="33"/>
      <c r="B727" s="33"/>
      <c r="C727" s="33"/>
      <c r="D727" s="34"/>
      <c r="E727" s="2"/>
      <c r="F727" s="2"/>
      <c r="G727" s="34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34"/>
      <c r="AA727" s="34"/>
      <c r="AB727" s="35"/>
      <c r="AC727" s="36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1:40" ht="10.5" customHeight="1">
      <c r="A728" s="33"/>
      <c r="B728" s="33"/>
      <c r="C728" s="33"/>
      <c r="D728" s="34"/>
      <c r="E728" s="2"/>
      <c r="F728" s="2"/>
      <c r="G728" s="34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34"/>
      <c r="AA728" s="34"/>
      <c r="AB728" s="35"/>
      <c r="AC728" s="36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1:40" ht="10.5" customHeight="1">
      <c r="A729" s="33"/>
      <c r="B729" s="33"/>
      <c r="C729" s="33"/>
      <c r="D729" s="34"/>
      <c r="E729" s="2"/>
      <c r="F729" s="2"/>
      <c r="G729" s="34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34"/>
      <c r="AA729" s="34"/>
      <c r="AB729" s="35"/>
      <c r="AC729" s="36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1:40" ht="10.5" customHeight="1">
      <c r="A730" s="33"/>
      <c r="B730" s="33"/>
      <c r="C730" s="33"/>
      <c r="D730" s="34"/>
      <c r="E730" s="2"/>
      <c r="F730" s="2"/>
      <c r="G730" s="34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34"/>
      <c r="AA730" s="34"/>
      <c r="AB730" s="35"/>
      <c r="AC730" s="36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1:40" ht="10.5" customHeight="1">
      <c r="A731" s="33"/>
      <c r="B731" s="33"/>
      <c r="C731" s="33"/>
      <c r="D731" s="34"/>
      <c r="E731" s="2"/>
      <c r="F731" s="2"/>
      <c r="G731" s="34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34"/>
      <c r="AA731" s="34"/>
      <c r="AB731" s="35"/>
      <c r="AC731" s="36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1:40" ht="10.5" customHeight="1">
      <c r="A732" s="33"/>
      <c r="B732" s="33"/>
      <c r="C732" s="33"/>
      <c r="D732" s="34"/>
      <c r="E732" s="2"/>
      <c r="F732" s="2"/>
      <c r="G732" s="34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34"/>
      <c r="AA732" s="34"/>
      <c r="AB732" s="35"/>
      <c r="AC732" s="36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1:40" ht="10.5" customHeight="1">
      <c r="A733" s="33"/>
      <c r="B733" s="33"/>
      <c r="C733" s="33"/>
      <c r="D733" s="34"/>
      <c r="E733" s="2"/>
      <c r="F733" s="2"/>
      <c r="G733" s="34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34"/>
      <c r="AA733" s="34"/>
      <c r="AB733" s="35"/>
      <c r="AC733" s="36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1:40" ht="10.5" customHeight="1">
      <c r="A734" s="33"/>
      <c r="B734" s="33"/>
      <c r="C734" s="33"/>
      <c r="D734" s="34"/>
      <c r="E734" s="2"/>
      <c r="F734" s="2"/>
      <c r="G734" s="3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34"/>
      <c r="AA734" s="34"/>
      <c r="AB734" s="35"/>
      <c r="AC734" s="36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1:40" ht="10.5" customHeight="1">
      <c r="A735" s="33"/>
      <c r="B735" s="33"/>
      <c r="C735" s="33"/>
      <c r="D735" s="34"/>
      <c r="E735" s="2"/>
      <c r="F735" s="2"/>
      <c r="G735" s="34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34"/>
      <c r="AA735" s="34"/>
      <c r="AB735" s="35"/>
      <c r="AC735" s="36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1:40" ht="10.5" customHeight="1">
      <c r="A736" s="33"/>
      <c r="B736" s="33"/>
      <c r="C736" s="33"/>
      <c r="D736" s="34"/>
      <c r="E736" s="2"/>
      <c r="F736" s="2"/>
      <c r="G736" s="34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34"/>
      <c r="AA736" s="34"/>
      <c r="AB736" s="35"/>
      <c r="AC736" s="36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1:40" ht="10.5" customHeight="1">
      <c r="A737" s="33"/>
      <c r="B737" s="33"/>
      <c r="C737" s="33"/>
      <c r="D737" s="34"/>
      <c r="E737" s="2"/>
      <c r="F737" s="2"/>
      <c r="G737" s="34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34"/>
      <c r="AA737" s="34"/>
      <c r="AB737" s="35"/>
      <c r="AC737" s="36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1:40" ht="10.5" customHeight="1">
      <c r="A738" s="33"/>
      <c r="B738" s="33"/>
      <c r="C738" s="33"/>
      <c r="D738" s="34"/>
      <c r="E738" s="2"/>
      <c r="F738" s="2"/>
      <c r="G738" s="34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34"/>
      <c r="AA738" s="34"/>
      <c r="AB738" s="35"/>
      <c r="AC738" s="36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1:40" ht="10.5" customHeight="1">
      <c r="A739" s="33"/>
      <c r="B739" s="33"/>
      <c r="C739" s="33"/>
      <c r="D739" s="34"/>
      <c r="E739" s="2"/>
      <c r="F739" s="2"/>
      <c r="G739" s="34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34"/>
      <c r="AA739" s="34"/>
      <c r="AB739" s="35"/>
      <c r="AC739" s="36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1:40" ht="10.5" customHeight="1">
      <c r="A740" s="33"/>
      <c r="B740" s="33"/>
      <c r="C740" s="33"/>
      <c r="D740" s="34"/>
      <c r="E740" s="2"/>
      <c r="F740" s="2"/>
      <c r="G740" s="34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34"/>
      <c r="AA740" s="34"/>
      <c r="AB740" s="35"/>
      <c r="AC740" s="36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1:40" ht="10.5" customHeight="1">
      <c r="A741" s="33"/>
      <c r="B741" s="33"/>
      <c r="C741" s="33"/>
      <c r="D741" s="34"/>
      <c r="E741" s="2"/>
      <c r="F741" s="2"/>
      <c r="G741" s="34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34"/>
      <c r="AA741" s="34"/>
      <c r="AB741" s="35"/>
      <c r="AC741" s="36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1:40" ht="10.5" customHeight="1">
      <c r="A742" s="33"/>
      <c r="B742" s="33"/>
      <c r="C742" s="33"/>
      <c r="D742" s="34"/>
      <c r="E742" s="2"/>
      <c r="F742" s="2"/>
      <c r="G742" s="34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34"/>
      <c r="AA742" s="34"/>
      <c r="AB742" s="35"/>
      <c r="AC742" s="36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1:40" ht="10.5" customHeight="1">
      <c r="A743" s="33"/>
      <c r="B743" s="33"/>
      <c r="C743" s="33"/>
      <c r="D743" s="34"/>
      <c r="E743" s="2"/>
      <c r="F743" s="2"/>
      <c r="G743" s="34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34"/>
      <c r="AA743" s="34"/>
      <c r="AB743" s="35"/>
      <c r="AC743" s="36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1:40" ht="10.5" customHeight="1">
      <c r="A744" s="33"/>
      <c r="B744" s="33"/>
      <c r="C744" s="33"/>
      <c r="D744" s="34"/>
      <c r="E744" s="2"/>
      <c r="F744" s="2"/>
      <c r="G744" s="3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34"/>
      <c r="AA744" s="34"/>
      <c r="AB744" s="35"/>
      <c r="AC744" s="36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1:40" ht="10.5" customHeight="1">
      <c r="A745" s="33"/>
      <c r="B745" s="33"/>
      <c r="C745" s="33"/>
      <c r="D745" s="34"/>
      <c r="E745" s="2"/>
      <c r="F745" s="2"/>
      <c r="G745" s="34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34"/>
      <c r="AA745" s="34"/>
      <c r="AB745" s="35"/>
      <c r="AC745" s="36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1:40" ht="10.5" customHeight="1">
      <c r="A746" s="33"/>
      <c r="B746" s="33"/>
      <c r="C746" s="33"/>
      <c r="D746" s="34"/>
      <c r="E746" s="2"/>
      <c r="F746" s="2"/>
      <c r="G746" s="34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34"/>
      <c r="AA746" s="34"/>
      <c r="AB746" s="35"/>
      <c r="AC746" s="36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1:40" ht="10.5" customHeight="1">
      <c r="A747" s="33"/>
      <c r="B747" s="33"/>
      <c r="C747" s="33"/>
      <c r="D747" s="34"/>
      <c r="E747" s="2"/>
      <c r="F747" s="2"/>
      <c r="G747" s="34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34"/>
      <c r="AA747" s="34"/>
      <c r="AB747" s="35"/>
      <c r="AC747" s="36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1:40" ht="10.5" customHeight="1">
      <c r="A748" s="33"/>
      <c r="B748" s="33"/>
      <c r="C748" s="33"/>
      <c r="D748" s="34"/>
      <c r="E748" s="2"/>
      <c r="F748" s="2"/>
      <c r="G748" s="34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34"/>
      <c r="AA748" s="34"/>
      <c r="AB748" s="35"/>
      <c r="AC748" s="36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1:40" ht="10.5" customHeight="1">
      <c r="A749" s="33"/>
      <c r="B749" s="33"/>
      <c r="C749" s="33"/>
      <c r="D749" s="34"/>
      <c r="E749" s="2"/>
      <c r="F749" s="2"/>
      <c r="G749" s="34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34"/>
      <c r="AA749" s="34"/>
      <c r="AB749" s="35"/>
      <c r="AC749" s="36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1:40" ht="10.5" customHeight="1">
      <c r="A750" s="33"/>
      <c r="B750" s="33"/>
      <c r="C750" s="33"/>
      <c r="D750" s="34"/>
      <c r="E750" s="2"/>
      <c r="F750" s="2"/>
      <c r="G750" s="34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34"/>
      <c r="AA750" s="34"/>
      <c r="AB750" s="35"/>
      <c r="AC750" s="36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1:40" ht="10.5" customHeight="1">
      <c r="A751" s="33"/>
      <c r="B751" s="33"/>
      <c r="C751" s="33"/>
      <c r="D751" s="34"/>
      <c r="E751" s="2"/>
      <c r="F751" s="2"/>
      <c r="G751" s="34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34"/>
      <c r="AA751" s="34"/>
      <c r="AB751" s="35"/>
      <c r="AC751" s="36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1:40" ht="10.5" customHeight="1">
      <c r="A752" s="33"/>
      <c r="B752" s="33"/>
      <c r="C752" s="33"/>
      <c r="D752" s="34"/>
      <c r="E752" s="2"/>
      <c r="F752" s="2"/>
      <c r="G752" s="34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34"/>
      <c r="AA752" s="34"/>
      <c r="AB752" s="35"/>
      <c r="AC752" s="36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1:40" ht="10.5" customHeight="1">
      <c r="A753" s="33"/>
      <c r="B753" s="33"/>
      <c r="C753" s="33"/>
      <c r="D753" s="34"/>
      <c r="E753" s="2"/>
      <c r="F753" s="2"/>
      <c r="G753" s="34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34"/>
      <c r="AA753" s="34"/>
      <c r="AB753" s="35"/>
      <c r="AC753" s="36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1:40" ht="10.5" customHeight="1">
      <c r="A754" s="33"/>
      <c r="B754" s="33"/>
      <c r="C754" s="33"/>
      <c r="D754" s="34"/>
      <c r="E754" s="2"/>
      <c r="F754" s="2"/>
      <c r="G754" s="3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34"/>
      <c r="AA754" s="34"/>
      <c r="AB754" s="35"/>
      <c r="AC754" s="36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1:40" ht="10.5" customHeight="1">
      <c r="A755" s="33"/>
      <c r="B755" s="33"/>
      <c r="C755" s="33"/>
      <c r="D755" s="34"/>
      <c r="E755" s="2"/>
      <c r="F755" s="2"/>
      <c r="G755" s="34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34"/>
      <c r="AA755" s="34"/>
      <c r="AB755" s="35"/>
      <c r="AC755" s="36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1:40" ht="10.5" customHeight="1">
      <c r="A756" s="33"/>
      <c r="B756" s="33"/>
      <c r="C756" s="33"/>
      <c r="D756" s="34"/>
      <c r="E756" s="2"/>
      <c r="F756" s="2"/>
      <c r="G756" s="34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34"/>
      <c r="AA756" s="34"/>
      <c r="AB756" s="35"/>
      <c r="AC756" s="36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1:40" ht="10.5" customHeight="1">
      <c r="A757" s="33"/>
      <c r="B757" s="33"/>
      <c r="C757" s="33"/>
      <c r="D757" s="34"/>
      <c r="E757" s="2"/>
      <c r="F757" s="2"/>
      <c r="G757" s="34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34"/>
      <c r="AA757" s="34"/>
      <c r="AB757" s="35"/>
      <c r="AC757" s="36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1:40" ht="10.5" customHeight="1">
      <c r="A758" s="33"/>
      <c r="B758" s="33"/>
      <c r="C758" s="33"/>
      <c r="D758" s="34"/>
      <c r="E758" s="2"/>
      <c r="F758" s="2"/>
      <c r="G758" s="34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34"/>
      <c r="AA758" s="34"/>
      <c r="AB758" s="35"/>
      <c r="AC758" s="36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1:40" ht="10.5" customHeight="1">
      <c r="A759" s="33"/>
      <c r="B759" s="33"/>
      <c r="C759" s="33"/>
      <c r="D759" s="34"/>
      <c r="E759" s="2"/>
      <c r="F759" s="2"/>
      <c r="G759" s="34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34"/>
      <c r="AA759" s="34"/>
      <c r="AB759" s="35"/>
      <c r="AC759" s="36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1:40" ht="10.5" customHeight="1">
      <c r="A760" s="33"/>
      <c r="B760" s="33"/>
      <c r="C760" s="33"/>
      <c r="D760" s="34"/>
      <c r="E760" s="2"/>
      <c r="F760" s="2"/>
      <c r="G760" s="34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34"/>
      <c r="AA760" s="34"/>
      <c r="AB760" s="35"/>
      <c r="AC760" s="36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1:40" ht="10.5" customHeight="1">
      <c r="A761" s="33"/>
      <c r="B761" s="33"/>
      <c r="C761" s="33"/>
      <c r="D761" s="34"/>
      <c r="E761" s="2"/>
      <c r="F761" s="2"/>
      <c r="G761" s="34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34"/>
      <c r="AA761" s="34"/>
      <c r="AB761" s="35"/>
      <c r="AC761" s="36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1:40" ht="10.5" customHeight="1">
      <c r="A762" s="33"/>
      <c r="B762" s="33"/>
      <c r="C762" s="33"/>
      <c r="D762" s="34"/>
      <c r="E762" s="2"/>
      <c r="F762" s="2"/>
      <c r="G762" s="34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34"/>
      <c r="AA762" s="34"/>
      <c r="AB762" s="35"/>
      <c r="AC762" s="36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1:40" ht="10.5" customHeight="1">
      <c r="A763" s="33"/>
      <c r="B763" s="33"/>
      <c r="C763" s="33"/>
      <c r="D763" s="34"/>
      <c r="E763" s="2"/>
      <c r="F763" s="2"/>
      <c r="G763" s="34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34"/>
      <c r="AA763" s="34"/>
      <c r="AB763" s="35"/>
      <c r="AC763" s="36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1:40" ht="10.5" customHeight="1">
      <c r="A764" s="33"/>
      <c r="B764" s="33"/>
      <c r="C764" s="33"/>
      <c r="D764" s="34"/>
      <c r="E764" s="2"/>
      <c r="F764" s="2"/>
      <c r="G764" s="3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34"/>
      <c r="AA764" s="34"/>
      <c r="AB764" s="35"/>
      <c r="AC764" s="36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1:40" ht="10.5" customHeight="1">
      <c r="A765" s="33"/>
      <c r="B765" s="33"/>
      <c r="C765" s="33"/>
      <c r="D765" s="34"/>
      <c r="E765" s="2"/>
      <c r="F765" s="2"/>
      <c r="G765" s="34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34"/>
      <c r="AA765" s="34"/>
      <c r="AB765" s="35"/>
      <c r="AC765" s="36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1:40" ht="10.5" customHeight="1">
      <c r="A766" s="33"/>
      <c r="B766" s="33"/>
      <c r="C766" s="33"/>
      <c r="D766" s="34"/>
      <c r="E766" s="2"/>
      <c r="F766" s="2"/>
      <c r="G766" s="34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34"/>
      <c r="AA766" s="34"/>
      <c r="AB766" s="35"/>
      <c r="AC766" s="36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1:40" ht="10.5" customHeight="1">
      <c r="A767" s="33"/>
      <c r="B767" s="33"/>
      <c r="C767" s="33"/>
      <c r="D767" s="34"/>
      <c r="E767" s="2"/>
      <c r="F767" s="2"/>
      <c r="G767" s="34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34"/>
      <c r="AA767" s="34"/>
      <c r="AB767" s="35"/>
      <c r="AC767" s="36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1:40" ht="10.5" customHeight="1">
      <c r="A768" s="33"/>
      <c r="B768" s="33"/>
      <c r="C768" s="33"/>
      <c r="D768" s="34"/>
      <c r="E768" s="2"/>
      <c r="F768" s="2"/>
      <c r="G768" s="34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34"/>
      <c r="AA768" s="34"/>
      <c r="AB768" s="35"/>
      <c r="AC768" s="36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  <row r="769" spans="1:40" ht="10.5" customHeight="1">
      <c r="A769" s="33"/>
      <c r="B769" s="33"/>
      <c r="C769" s="33"/>
      <c r="D769" s="34"/>
      <c r="E769" s="2"/>
      <c r="F769" s="2"/>
      <c r="G769" s="34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34"/>
      <c r="AA769" s="34"/>
      <c r="AB769" s="35"/>
      <c r="AC769" s="36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</row>
    <row r="770" spans="1:40" ht="10.5" customHeight="1">
      <c r="A770" s="33"/>
      <c r="B770" s="33"/>
      <c r="C770" s="33"/>
      <c r="D770" s="34"/>
      <c r="E770" s="2"/>
      <c r="F770" s="2"/>
      <c r="G770" s="34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34"/>
      <c r="AA770" s="34"/>
      <c r="AB770" s="35"/>
      <c r="AC770" s="36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</row>
    <row r="771" spans="1:40" ht="10.5" customHeight="1">
      <c r="A771" s="33"/>
      <c r="B771" s="33"/>
      <c r="C771" s="33"/>
      <c r="D771" s="34"/>
      <c r="E771" s="2"/>
      <c r="F771" s="2"/>
      <c r="G771" s="34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34"/>
      <c r="AA771" s="34"/>
      <c r="AB771" s="35"/>
      <c r="AC771" s="36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</row>
    <row r="772" spans="1:40" ht="10.5" customHeight="1">
      <c r="A772" s="33"/>
      <c r="B772" s="33"/>
      <c r="C772" s="33"/>
      <c r="D772" s="34"/>
      <c r="E772" s="2"/>
      <c r="F772" s="2"/>
      <c r="G772" s="34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34"/>
      <c r="AA772" s="34"/>
      <c r="AB772" s="35"/>
      <c r="AC772" s="36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</row>
    <row r="773" spans="1:40" ht="10.5" customHeight="1">
      <c r="A773" s="33"/>
      <c r="B773" s="33"/>
      <c r="C773" s="33"/>
      <c r="D773" s="34"/>
      <c r="E773" s="2"/>
      <c r="F773" s="2"/>
      <c r="G773" s="34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34"/>
      <c r="AA773" s="34"/>
      <c r="AB773" s="35"/>
      <c r="AC773" s="36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</row>
    <row r="774" spans="1:40" ht="10.5" customHeight="1">
      <c r="A774" s="33"/>
      <c r="B774" s="33"/>
      <c r="C774" s="33"/>
      <c r="D774" s="34"/>
      <c r="E774" s="2"/>
      <c r="F774" s="2"/>
      <c r="G774" s="3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34"/>
      <c r="AA774" s="34"/>
      <c r="AB774" s="35"/>
      <c r="AC774" s="36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</row>
    <row r="775" spans="1:40" ht="10.5" customHeight="1">
      <c r="A775" s="33"/>
      <c r="B775" s="33"/>
      <c r="C775" s="33"/>
      <c r="D775" s="34"/>
      <c r="E775" s="2"/>
      <c r="F775" s="2"/>
      <c r="G775" s="34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34"/>
      <c r="AA775" s="34"/>
      <c r="AB775" s="35"/>
      <c r="AC775" s="36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</row>
    <row r="776" spans="1:40" ht="10.5" customHeight="1">
      <c r="A776" s="33"/>
      <c r="B776" s="33"/>
      <c r="C776" s="33"/>
      <c r="D776" s="34"/>
      <c r="E776" s="2"/>
      <c r="F776" s="2"/>
      <c r="G776" s="34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34"/>
      <c r="AA776" s="34"/>
      <c r="AB776" s="35"/>
      <c r="AC776" s="36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</row>
    <row r="777" spans="1:40" ht="10.5" customHeight="1">
      <c r="A777" s="33"/>
      <c r="B777" s="33"/>
      <c r="C777" s="33"/>
      <c r="D777" s="34"/>
      <c r="E777" s="2"/>
      <c r="F777" s="2"/>
      <c r="G777" s="34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34"/>
      <c r="AA777" s="34"/>
      <c r="AB777" s="35"/>
      <c r="AC777" s="36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</row>
    <row r="778" spans="1:40" ht="10.5" customHeight="1">
      <c r="A778" s="33"/>
      <c r="B778" s="33"/>
      <c r="C778" s="33"/>
      <c r="D778" s="34"/>
      <c r="E778" s="2"/>
      <c r="F778" s="2"/>
      <c r="G778" s="34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34"/>
      <c r="AA778" s="34"/>
      <c r="AB778" s="35"/>
      <c r="AC778" s="36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</row>
    <row r="779" spans="1:40" ht="10.5" customHeight="1">
      <c r="A779" s="33"/>
      <c r="B779" s="33"/>
      <c r="C779" s="33"/>
      <c r="D779" s="34"/>
      <c r="E779" s="2"/>
      <c r="F779" s="2"/>
      <c r="G779" s="34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34"/>
      <c r="AA779" s="34"/>
      <c r="AB779" s="35"/>
      <c r="AC779" s="36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</row>
    <row r="780" spans="1:40" ht="10.5" customHeight="1">
      <c r="A780" s="33"/>
      <c r="B780" s="33"/>
      <c r="C780" s="33"/>
      <c r="D780" s="34"/>
      <c r="E780" s="2"/>
      <c r="F780" s="2"/>
      <c r="G780" s="34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34"/>
      <c r="AA780" s="34"/>
      <c r="AB780" s="35"/>
      <c r="AC780" s="36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</row>
    <row r="781" spans="1:40" ht="10.5" customHeight="1">
      <c r="A781" s="33"/>
      <c r="B781" s="33"/>
      <c r="C781" s="33"/>
      <c r="D781" s="34"/>
      <c r="E781" s="2"/>
      <c r="F781" s="2"/>
      <c r="G781" s="34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34"/>
      <c r="AA781" s="34"/>
      <c r="AB781" s="35"/>
      <c r="AC781" s="36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</row>
    <row r="782" spans="1:40" ht="10.5" customHeight="1">
      <c r="A782" s="33"/>
      <c r="B782" s="33"/>
      <c r="C782" s="33"/>
      <c r="D782" s="34"/>
      <c r="E782" s="2"/>
      <c r="F782" s="2"/>
      <c r="G782" s="34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34"/>
      <c r="AA782" s="34"/>
      <c r="AB782" s="35"/>
      <c r="AC782" s="36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</row>
    <row r="783" spans="1:40" ht="10.5" customHeight="1">
      <c r="A783" s="33"/>
      <c r="B783" s="33"/>
      <c r="C783" s="33"/>
      <c r="D783" s="34"/>
      <c r="E783" s="2"/>
      <c r="F783" s="2"/>
      <c r="G783" s="34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34"/>
      <c r="AA783" s="34"/>
      <c r="AB783" s="35"/>
      <c r="AC783" s="36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</row>
    <row r="784" spans="1:40" ht="10.5" customHeight="1">
      <c r="A784" s="33"/>
      <c r="B784" s="33"/>
      <c r="C784" s="33"/>
      <c r="D784" s="34"/>
      <c r="E784" s="2"/>
      <c r="F784" s="2"/>
      <c r="G784" s="3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34"/>
      <c r="AA784" s="34"/>
      <c r="AB784" s="35"/>
      <c r="AC784" s="36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</row>
    <row r="785" spans="1:40" ht="10.5" customHeight="1">
      <c r="A785" s="33"/>
      <c r="B785" s="33"/>
      <c r="C785" s="33"/>
      <c r="D785" s="34"/>
      <c r="E785" s="2"/>
      <c r="F785" s="2"/>
      <c r="G785" s="34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34"/>
      <c r="AA785" s="34"/>
      <c r="AB785" s="35"/>
      <c r="AC785" s="36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</row>
    <row r="786" spans="1:40" ht="10.5" customHeight="1">
      <c r="A786" s="33"/>
      <c r="B786" s="33"/>
      <c r="C786" s="33"/>
      <c r="D786" s="34"/>
      <c r="E786" s="2"/>
      <c r="F786" s="2"/>
      <c r="G786" s="34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34"/>
      <c r="AA786" s="34"/>
      <c r="AB786" s="35"/>
      <c r="AC786" s="36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</row>
    <row r="787" spans="1:40" ht="10.5" customHeight="1">
      <c r="A787" s="33"/>
      <c r="B787" s="33"/>
      <c r="C787" s="33"/>
      <c r="D787" s="34"/>
      <c r="E787" s="2"/>
      <c r="F787" s="2"/>
      <c r="G787" s="34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34"/>
      <c r="AA787" s="34"/>
      <c r="AB787" s="35"/>
      <c r="AC787" s="36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</row>
    <row r="788" spans="1:40" ht="10.5" customHeight="1">
      <c r="A788" s="33"/>
      <c r="B788" s="33"/>
      <c r="C788" s="33"/>
      <c r="D788" s="34"/>
      <c r="E788" s="2"/>
      <c r="F788" s="2"/>
      <c r="G788" s="34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34"/>
      <c r="AA788" s="34"/>
      <c r="AB788" s="35"/>
      <c r="AC788" s="36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</row>
    <row r="789" spans="1:40" ht="10.5" customHeight="1">
      <c r="A789" s="33"/>
      <c r="B789" s="33"/>
      <c r="C789" s="33"/>
      <c r="D789" s="34"/>
      <c r="E789" s="2"/>
      <c r="F789" s="2"/>
      <c r="G789" s="34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34"/>
      <c r="AA789" s="34"/>
      <c r="AB789" s="35"/>
      <c r="AC789" s="36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</row>
    <row r="790" spans="1:40" ht="10.5" customHeight="1">
      <c r="A790" s="33"/>
      <c r="B790" s="33"/>
      <c r="C790" s="33"/>
      <c r="D790" s="34"/>
      <c r="E790" s="2"/>
      <c r="F790" s="2"/>
      <c r="G790" s="34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34"/>
      <c r="AA790" s="34"/>
      <c r="AB790" s="35"/>
      <c r="AC790" s="36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</row>
    <row r="791" spans="1:40" ht="10.5" customHeight="1">
      <c r="A791" s="33"/>
      <c r="B791" s="33"/>
      <c r="C791" s="33"/>
      <c r="D791" s="34"/>
      <c r="E791" s="2"/>
      <c r="F791" s="2"/>
      <c r="G791" s="34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34"/>
      <c r="AA791" s="34"/>
      <c r="AB791" s="35"/>
      <c r="AC791" s="36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</row>
    <row r="792" spans="1:40" ht="10.5" customHeight="1">
      <c r="A792" s="33"/>
      <c r="B792" s="33"/>
      <c r="C792" s="33"/>
      <c r="D792" s="34"/>
      <c r="E792" s="2"/>
      <c r="F792" s="2"/>
      <c r="G792" s="34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34"/>
      <c r="AA792" s="34"/>
      <c r="AB792" s="35"/>
      <c r="AC792" s="36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</row>
    <row r="793" spans="1:40" ht="10.5" customHeight="1">
      <c r="A793" s="33"/>
      <c r="B793" s="33"/>
      <c r="C793" s="33"/>
      <c r="D793" s="34"/>
      <c r="E793" s="2"/>
      <c r="F793" s="2"/>
      <c r="G793" s="34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34"/>
      <c r="AA793" s="34"/>
      <c r="AB793" s="35"/>
      <c r="AC793" s="36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</row>
    <row r="794" spans="1:40" ht="10.5" customHeight="1">
      <c r="A794" s="33"/>
      <c r="B794" s="33"/>
      <c r="C794" s="33"/>
      <c r="D794" s="34"/>
      <c r="E794" s="2"/>
      <c r="F794" s="2"/>
      <c r="G794" s="3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34"/>
      <c r="AA794" s="34"/>
      <c r="AB794" s="35"/>
      <c r="AC794" s="36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</row>
    <row r="795" spans="1:40" ht="10.5" customHeight="1">
      <c r="A795" s="33"/>
      <c r="B795" s="33"/>
      <c r="C795" s="33"/>
      <c r="D795" s="34"/>
      <c r="E795" s="2"/>
      <c r="F795" s="2"/>
      <c r="G795" s="34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34"/>
      <c r="AA795" s="34"/>
      <c r="AB795" s="35"/>
      <c r="AC795" s="36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</row>
    <row r="796" spans="1:40" ht="10.5" customHeight="1">
      <c r="A796" s="33"/>
      <c r="B796" s="33"/>
      <c r="C796" s="33"/>
      <c r="D796" s="34"/>
      <c r="E796" s="2"/>
      <c r="F796" s="2"/>
      <c r="G796" s="34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34"/>
      <c r="AA796" s="34"/>
      <c r="AB796" s="35"/>
      <c r="AC796" s="36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</row>
    <row r="797" spans="1:40" ht="10.5" customHeight="1">
      <c r="A797" s="33"/>
      <c r="B797" s="33"/>
      <c r="C797" s="33"/>
      <c r="D797" s="34"/>
      <c r="E797" s="2"/>
      <c r="F797" s="2"/>
      <c r="G797" s="34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34"/>
      <c r="AA797" s="34"/>
      <c r="AB797" s="35"/>
      <c r="AC797" s="36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</row>
    <row r="798" spans="1:40" ht="10.5" customHeight="1">
      <c r="A798" s="33"/>
      <c r="B798" s="33"/>
      <c r="C798" s="33"/>
      <c r="D798" s="34"/>
      <c r="E798" s="2"/>
      <c r="F798" s="2"/>
      <c r="G798" s="34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34"/>
      <c r="AA798" s="34"/>
      <c r="AB798" s="35"/>
      <c r="AC798" s="36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</row>
    <row r="799" spans="1:40" ht="10.5" customHeight="1">
      <c r="A799" s="33"/>
      <c r="B799" s="33"/>
      <c r="C799" s="33"/>
      <c r="D799" s="34"/>
      <c r="E799" s="2"/>
      <c r="F799" s="2"/>
      <c r="G799" s="34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34"/>
      <c r="AA799" s="34"/>
      <c r="AB799" s="35"/>
      <c r="AC799" s="36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</row>
    <row r="800" spans="1:40" ht="10.5" customHeight="1">
      <c r="A800" s="33"/>
      <c r="B800" s="33"/>
      <c r="C800" s="33"/>
      <c r="D800" s="34"/>
      <c r="E800" s="2"/>
      <c r="F800" s="2"/>
      <c r="G800" s="34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34"/>
      <c r="AA800" s="34"/>
      <c r="AB800" s="35"/>
      <c r="AC800" s="36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</row>
    <row r="801" spans="1:40" ht="10.5" customHeight="1">
      <c r="A801" s="33"/>
      <c r="B801" s="33"/>
      <c r="C801" s="33"/>
      <c r="D801" s="34"/>
      <c r="E801" s="2"/>
      <c r="F801" s="2"/>
      <c r="G801" s="34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34"/>
      <c r="AA801" s="34"/>
      <c r="AB801" s="35"/>
      <c r="AC801" s="36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</row>
    <row r="802" spans="1:40" ht="10.5" customHeight="1">
      <c r="A802" s="33"/>
      <c r="B802" s="33"/>
      <c r="C802" s="33"/>
      <c r="D802" s="34"/>
      <c r="E802" s="2"/>
      <c r="F802" s="2"/>
      <c r="G802" s="34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34"/>
      <c r="AA802" s="34"/>
      <c r="AB802" s="35"/>
      <c r="AC802" s="36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</row>
    <row r="803" spans="1:40" ht="10.5" customHeight="1">
      <c r="A803" s="33"/>
      <c r="B803" s="33"/>
      <c r="C803" s="33"/>
      <c r="D803" s="34"/>
      <c r="E803" s="2"/>
      <c r="F803" s="2"/>
      <c r="G803" s="34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34"/>
      <c r="AA803" s="34"/>
      <c r="AB803" s="35"/>
      <c r="AC803" s="36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</row>
    <row r="804" spans="1:40" ht="10.5" customHeight="1">
      <c r="A804" s="33"/>
      <c r="B804" s="33"/>
      <c r="C804" s="33"/>
      <c r="D804" s="34"/>
      <c r="E804" s="2"/>
      <c r="F804" s="2"/>
      <c r="G804" s="3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34"/>
      <c r="AA804" s="34"/>
      <c r="AB804" s="35"/>
      <c r="AC804" s="36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</row>
    <row r="805" spans="1:40" ht="10.5" customHeight="1">
      <c r="A805" s="33"/>
      <c r="B805" s="33"/>
      <c r="C805" s="33"/>
      <c r="D805" s="34"/>
      <c r="E805" s="2"/>
      <c r="F805" s="2"/>
      <c r="G805" s="34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34"/>
      <c r="AA805" s="34"/>
      <c r="AB805" s="35"/>
      <c r="AC805" s="36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</row>
    <row r="806" spans="1:40" ht="10.5" customHeight="1">
      <c r="A806" s="33"/>
      <c r="B806" s="33"/>
      <c r="C806" s="33"/>
      <c r="D806" s="34"/>
      <c r="E806" s="2"/>
      <c r="F806" s="2"/>
      <c r="G806" s="34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34"/>
      <c r="AA806" s="34"/>
      <c r="AB806" s="35"/>
      <c r="AC806" s="36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</row>
    <row r="807" spans="1:40" ht="10.5" customHeight="1">
      <c r="A807" s="33"/>
      <c r="B807" s="33"/>
      <c r="C807" s="33"/>
      <c r="D807" s="34"/>
      <c r="E807" s="2"/>
      <c r="F807" s="2"/>
      <c r="G807" s="34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34"/>
      <c r="AA807" s="34"/>
      <c r="AB807" s="35"/>
      <c r="AC807" s="36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</row>
    <row r="808" spans="1:40" ht="10.5" customHeight="1">
      <c r="A808" s="33"/>
      <c r="B808" s="33"/>
      <c r="C808" s="33"/>
      <c r="D808" s="34"/>
      <c r="E808" s="2"/>
      <c r="F808" s="2"/>
      <c r="G808" s="34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34"/>
      <c r="AA808" s="34"/>
      <c r="AB808" s="35"/>
      <c r="AC808" s="36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</row>
    <row r="809" spans="1:40" ht="10.5" customHeight="1">
      <c r="A809" s="33"/>
      <c r="B809" s="33"/>
      <c r="C809" s="33"/>
      <c r="D809" s="34"/>
      <c r="E809" s="2"/>
      <c r="F809" s="2"/>
      <c r="G809" s="34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34"/>
      <c r="AA809" s="34"/>
      <c r="AB809" s="35"/>
      <c r="AC809" s="36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</row>
    <row r="810" spans="1:40" ht="10.5" customHeight="1">
      <c r="A810" s="33"/>
      <c r="B810" s="33"/>
      <c r="C810" s="33"/>
      <c r="D810" s="34"/>
      <c r="E810" s="2"/>
      <c r="F810" s="2"/>
      <c r="G810" s="34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34"/>
      <c r="AA810" s="34"/>
      <c r="AB810" s="35"/>
      <c r="AC810" s="36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</row>
    <row r="811" spans="1:40" ht="10.5" customHeight="1">
      <c r="A811" s="33"/>
      <c r="B811" s="33"/>
      <c r="C811" s="33"/>
      <c r="D811" s="34"/>
      <c r="E811" s="2"/>
      <c r="F811" s="2"/>
      <c r="G811" s="34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34"/>
      <c r="AA811" s="34"/>
      <c r="AB811" s="35"/>
      <c r="AC811" s="36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</row>
    <row r="812" spans="1:40" ht="10.5" customHeight="1">
      <c r="A812" s="33"/>
      <c r="B812" s="33"/>
      <c r="C812" s="33"/>
      <c r="D812" s="34"/>
      <c r="E812" s="2"/>
      <c r="F812" s="2"/>
      <c r="G812" s="34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34"/>
      <c r="AA812" s="34"/>
      <c r="AB812" s="35"/>
      <c r="AC812" s="36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</row>
    <row r="813" spans="1:40" ht="10.5" customHeight="1">
      <c r="A813" s="33"/>
      <c r="B813" s="33"/>
      <c r="C813" s="33"/>
      <c r="D813" s="34"/>
      <c r="E813" s="2"/>
      <c r="F813" s="2"/>
      <c r="G813" s="34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34"/>
      <c r="AA813" s="34"/>
      <c r="AB813" s="35"/>
      <c r="AC813" s="36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</row>
    <row r="814" spans="1:40" ht="10.5" customHeight="1">
      <c r="A814" s="33"/>
      <c r="B814" s="33"/>
      <c r="C814" s="33"/>
      <c r="D814" s="34"/>
      <c r="E814" s="2"/>
      <c r="F814" s="2"/>
      <c r="G814" s="3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34"/>
      <c r="AA814" s="34"/>
      <c r="AB814" s="35"/>
      <c r="AC814" s="36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</row>
    <row r="815" spans="1:40" ht="10.5" customHeight="1">
      <c r="A815" s="33"/>
      <c r="B815" s="33"/>
      <c r="C815" s="33"/>
      <c r="D815" s="34"/>
      <c r="E815" s="2"/>
      <c r="F815" s="2"/>
      <c r="G815" s="34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34"/>
      <c r="AA815" s="34"/>
      <c r="AB815" s="35"/>
      <c r="AC815" s="36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</row>
    <row r="816" spans="1:40" ht="10.5" customHeight="1">
      <c r="A816" s="33"/>
      <c r="B816" s="33"/>
      <c r="C816" s="33"/>
      <c r="D816" s="34"/>
      <c r="E816" s="2"/>
      <c r="F816" s="2"/>
      <c r="G816" s="34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34"/>
      <c r="AA816" s="34"/>
      <c r="AB816" s="35"/>
      <c r="AC816" s="36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</row>
    <row r="817" spans="1:40" ht="10.5" customHeight="1">
      <c r="A817" s="33"/>
      <c r="B817" s="33"/>
      <c r="C817" s="33"/>
      <c r="D817" s="34"/>
      <c r="E817" s="2"/>
      <c r="F817" s="2"/>
      <c r="G817" s="34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34"/>
      <c r="AA817" s="34"/>
      <c r="AB817" s="35"/>
      <c r="AC817" s="36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</row>
    <row r="818" spans="1:40" ht="10.5" customHeight="1">
      <c r="A818" s="33"/>
      <c r="B818" s="33"/>
      <c r="C818" s="33"/>
      <c r="D818" s="34"/>
      <c r="E818" s="2"/>
      <c r="F818" s="2"/>
      <c r="G818" s="34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34"/>
      <c r="AA818" s="34"/>
      <c r="AB818" s="35"/>
      <c r="AC818" s="36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</row>
    <row r="819" spans="1:40" ht="10.5" customHeight="1">
      <c r="A819" s="33"/>
      <c r="B819" s="33"/>
      <c r="C819" s="33"/>
      <c r="D819" s="34"/>
      <c r="E819" s="2"/>
      <c r="F819" s="2"/>
      <c r="G819" s="34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34"/>
      <c r="AA819" s="34"/>
      <c r="AB819" s="35"/>
      <c r="AC819" s="36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</row>
    <row r="820" spans="1:40" ht="10.5" customHeight="1">
      <c r="A820" s="33"/>
      <c r="B820" s="33"/>
      <c r="C820" s="33"/>
      <c r="D820" s="34"/>
      <c r="E820" s="2"/>
      <c r="F820" s="2"/>
      <c r="G820" s="34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34"/>
      <c r="AA820" s="34"/>
      <c r="AB820" s="35"/>
      <c r="AC820" s="36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</row>
    <row r="821" spans="1:40" ht="10.5" customHeight="1">
      <c r="A821" s="33"/>
      <c r="B821" s="33"/>
      <c r="C821" s="33"/>
      <c r="D821" s="34"/>
      <c r="E821" s="2"/>
      <c r="F821" s="2"/>
      <c r="G821" s="34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34"/>
      <c r="AA821" s="34"/>
      <c r="AB821" s="35"/>
      <c r="AC821" s="36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</row>
    <row r="822" spans="1:40" ht="10.5" customHeight="1">
      <c r="A822" s="33"/>
      <c r="B822" s="33"/>
      <c r="C822" s="33"/>
      <c r="D822" s="34"/>
      <c r="E822" s="2"/>
      <c r="F822" s="2"/>
      <c r="G822" s="34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34"/>
      <c r="AA822" s="34"/>
      <c r="AB822" s="35"/>
      <c r="AC822" s="36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</row>
    <row r="823" spans="1:40" ht="10.5" customHeight="1">
      <c r="A823" s="33"/>
      <c r="B823" s="33"/>
      <c r="C823" s="33"/>
      <c r="D823" s="34"/>
      <c r="E823" s="2"/>
      <c r="F823" s="2"/>
      <c r="G823" s="34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34"/>
      <c r="AA823" s="34"/>
      <c r="AB823" s="35"/>
      <c r="AC823" s="36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</row>
    <row r="824" spans="1:40" ht="10.5" customHeight="1">
      <c r="A824" s="33"/>
      <c r="B824" s="33"/>
      <c r="C824" s="33"/>
      <c r="D824" s="34"/>
      <c r="E824" s="2"/>
      <c r="F824" s="2"/>
      <c r="G824" s="3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34"/>
      <c r="AA824" s="34"/>
      <c r="AB824" s="35"/>
      <c r="AC824" s="36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</row>
    <row r="825" spans="1:40" ht="10.5" customHeight="1">
      <c r="A825" s="33"/>
      <c r="B825" s="33"/>
      <c r="C825" s="33"/>
      <c r="D825" s="34"/>
      <c r="E825" s="2"/>
      <c r="F825" s="2"/>
      <c r="G825" s="34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34"/>
      <c r="AA825" s="34"/>
      <c r="AB825" s="35"/>
      <c r="AC825" s="36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</row>
    <row r="826" spans="1:40" ht="10.5" customHeight="1">
      <c r="A826" s="33"/>
      <c r="B826" s="33"/>
      <c r="C826" s="33"/>
      <c r="D826" s="34"/>
      <c r="E826" s="2"/>
      <c r="F826" s="2"/>
      <c r="G826" s="34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34"/>
      <c r="AA826" s="34"/>
      <c r="AB826" s="35"/>
      <c r="AC826" s="36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</row>
    <row r="827" spans="1:40" ht="10.5" customHeight="1">
      <c r="A827" s="33"/>
      <c r="B827" s="33"/>
      <c r="C827" s="33"/>
      <c r="D827" s="34"/>
      <c r="E827" s="2"/>
      <c r="F827" s="2"/>
      <c r="G827" s="34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34"/>
      <c r="AA827" s="34"/>
      <c r="AB827" s="35"/>
      <c r="AC827" s="36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</row>
    <row r="828" spans="1:40" ht="10.5" customHeight="1">
      <c r="A828" s="33"/>
      <c r="B828" s="33"/>
      <c r="C828" s="33"/>
      <c r="D828" s="34"/>
      <c r="E828" s="2"/>
      <c r="F828" s="2"/>
      <c r="G828" s="34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34"/>
      <c r="AA828" s="34"/>
      <c r="AB828" s="35"/>
      <c r="AC828" s="36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</row>
    <row r="829" spans="1:40" ht="10.5" customHeight="1">
      <c r="A829" s="33"/>
      <c r="B829" s="33"/>
      <c r="C829" s="33"/>
      <c r="D829" s="34"/>
      <c r="E829" s="2"/>
      <c r="F829" s="2"/>
      <c r="G829" s="34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34"/>
      <c r="AA829" s="34"/>
      <c r="AB829" s="35"/>
      <c r="AC829" s="36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</row>
    <row r="830" spans="1:40" ht="10.5" customHeight="1">
      <c r="A830" s="33"/>
      <c r="B830" s="33"/>
      <c r="C830" s="33"/>
      <c r="D830" s="34"/>
      <c r="E830" s="2"/>
      <c r="F830" s="2"/>
      <c r="G830" s="34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34"/>
      <c r="AA830" s="34"/>
      <c r="AB830" s="35"/>
      <c r="AC830" s="36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</row>
    <row r="831" spans="1:40" ht="10.5" customHeight="1">
      <c r="A831" s="33"/>
      <c r="B831" s="33"/>
      <c r="C831" s="33"/>
      <c r="D831" s="34"/>
      <c r="E831" s="2"/>
      <c r="F831" s="2"/>
      <c r="G831" s="34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34"/>
      <c r="AA831" s="34"/>
      <c r="AB831" s="35"/>
      <c r="AC831" s="36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</row>
    <row r="832" spans="1:40" ht="10.5" customHeight="1">
      <c r="A832" s="33"/>
      <c r="B832" s="33"/>
      <c r="C832" s="33"/>
      <c r="D832" s="34"/>
      <c r="E832" s="2"/>
      <c r="F832" s="2"/>
      <c r="G832" s="34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34"/>
      <c r="AA832" s="34"/>
      <c r="AB832" s="35"/>
      <c r="AC832" s="36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</row>
    <row r="833" spans="1:40" ht="10.5" customHeight="1">
      <c r="A833" s="33"/>
      <c r="B833" s="33"/>
      <c r="C833" s="33"/>
      <c r="D833" s="34"/>
      <c r="E833" s="2"/>
      <c r="F833" s="2"/>
      <c r="G833" s="34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34"/>
      <c r="AA833" s="34"/>
      <c r="AB833" s="35"/>
      <c r="AC833" s="36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</row>
    <row r="834" spans="1:40" ht="10.5" customHeight="1">
      <c r="A834" s="33"/>
      <c r="B834" s="33"/>
      <c r="C834" s="33"/>
      <c r="D834" s="34"/>
      <c r="E834" s="2"/>
      <c r="F834" s="2"/>
      <c r="G834" s="3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34"/>
      <c r="AA834" s="34"/>
      <c r="AB834" s="35"/>
      <c r="AC834" s="36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</row>
    <row r="835" spans="1:40" ht="10.5" customHeight="1">
      <c r="A835" s="33"/>
      <c r="B835" s="33"/>
      <c r="C835" s="33"/>
      <c r="D835" s="34"/>
      <c r="E835" s="2"/>
      <c r="F835" s="2"/>
      <c r="G835" s="34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34"/>
      <c r="AA835" s="34"/>
      <c r="AB835" s="35"/>
      <c r="AC835" s="36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</row>
    <row r="836" spans="1:40" ht="10.5" customHeight="1">
      <c r="A836" s="33"/>
      <c r="B836" s="33"/>
      <c r="C836" s="33"/>
      <c r="D836" s="34"/>
      <c r="E836" s="2"/>
      <c r="F836" s="2"/>
      <c r="G836" s="34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34"/>
      <c r="AA836" s="34"/>
      <c r="AB836" s="35"/>
      <c r="AC836" s="36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</row>
    <row r="837" spans="1:40" ht="10.5" customHeight="1">
      <c r="A837" s="33"/>
      <c r="B837" s="33"/>
      <c r="C837" s="33"/>
      <c r="D837" s="34"/>
      <c r="E837" s="2"/>
      <c r="F837" s="2"/>
      <c r="G837" s="34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34"/>
      <c r="AA837" s="34"/>
      <c r="AB837" s="35"/>
      <c r="AC837" s="36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</row>
    <row r="838" spans="1:40" ht="10.5" customHeight="1">
      <c r="A838" s="33"/>
      <c r="B838" s="33"/>
      <c r="C838" s="33"/>
      <c r="D838" s="34"/>
      <c r="E838" s="2"/>
      <c r="F838" s="2"/>
      <c r="G838" s="34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34"/>
      <c r="AA838" s="34"/>
      <c r="AB838" s="35"/>
      <c r="AC838" s="36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</row>
    <row r="839" spans="1:40" ht="10.5" customHeight="1">
      <c r="A839" s="33"/>
      <c r="B839" s="33"/>
      <c r="C839" s="33"/>
      <c r="D839" s="34"/>
      <c r="E839" s="2"/>
      <c r="F839" s="2"/>
      <c r="G839" s="34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34"/>
      <c r="AA839" s="34"/>
      <c r="AB839" s="35"/>
      <c r="AC839" s="36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</row>
    <row r="840" spans="1:40" ht="10.5" customHeight="1">
      <c r="A840" s="33"/>
      <c r="B840" s="33"/>
      <c r="C840" s="33"/>
      <c r="D840" s="34"/>
      <c r="E840" s="2"/>
      <c r="F840" s="2"/>
      <c r="G840" s="34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34"/>
      <c r="AA840" s="34"/>
      <c r="AB840" s="35"/>
      <c r="AC840" s="36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</row>
    <row r="841" spans="1:40" ht="10.5" customHeight="1">
      <c r="A841" s="33"/>
      <c r="B841" s="33"/>
      <c r="C841" s="33"/>
      <c r="D841" s="34"/>
      <c r="E841" s="2"/>
      <c r="F841" s="2"/>
      <c r="G841" s="34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34"/>
      <c r="AA841" s="34"/>
      <c r="AB841" s="35"/>
      <c r="AC841" s="36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</row>
    <row r="842" spans="1:40" ht="10.5" customHeight="1">
      <c r="A842" s="33"/>
      <c r="B842" s="33"/>
      <c r="C842" s="33"/>
      <c r="D842" s="34"/>
      <c r="E842" s="2"/>
      <c r="F842" s="2"/>
      <c r="G842" s="34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34"/>
      <c r="AA842" s="34"/>
      <c r="AB842" s="35"/>
      <c r="AC842" s="36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</row>
    <row r="843" spans="1:40" ht="10.5" customHeight="1">
      <c r="A843" s="33"/>
      <c r="B843" s="33"/>
      <c r="C843" s="33"/>
      <c r="D843" s="34"/>
      <c r="E843" s="2"/>
      <c r="F843" s="2"/>
      <c r="G843" s="34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34"/>
      <c r="AA843" s="34"/>
      <c r="AB843" s="35"/>
      <c r="AC843" s="36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</row>
    <row r="844" spans="1:40" ht="10.5" customHeight="1">
      <c r="A844" s="33"/>
      <c r="B844" s="33"/>
      <c r="C844" s="33"/>
      <c r="D844" s="34"/>
      <c r="E844" s="2"/>
      <c r="F844" s="2"/>
      <c r="G844" s="3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34"/>
      <c r="AA844" s="34"/>
      <c r="AB844" s="35"/>
      <c r="AC844" s="36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</row>
    <row r="845" spans="1:40" ht="10.5" customHeight="1">
      <c r="A845" s="33"/>
      <c r="B845" s="33"/>
      <c r="C845" s="33"/>
      <c r="D845" s="34"/>
      <c r="E845" s="2"/>
      <c r="F845" s="2"/>
      <c r="G845" s="34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34"/>
      <c r="AA845" s="34"/>
      <c r="AB845" s="35"/>
      <c r="AC845" s="36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</row>
    <row r="846" spans="1:40" ht="10.5" customHeight="1">
      <c r="A846" s="33"/>
      <c r="B846" s="33"/>
      <c r="C846" s="33"/>
      <c r="D846" s="34"/>
      <c r="E846" s="2"/>
      <c r="F846" s="2"/>
      <c r="G846" s="34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34"/>
      <c r="AA846" s="34"/>
      <c r="AB846" s="35"/>
      <c r="AC846" s="36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</row>
    <row r="847" spans="1:40" ht="10.5" customHeight="1">
      <c r="A847" s="33"/>
      <c r="B847" s="33"/>
      <c r="C847" s="33"/>
      <c r="D847" s="34"/>
      <c r="E847" s="2"/>
      <c r="F847" s="2"/>
      <c r="G847" s="34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34"/>
      <c r="AA847" s="34"/>
      <c r="AB847" s="35"/>
      <c r="AC847" s="36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</row>
    <row r="848" spans="1:40" ht="10.5" customHeight="1">
      <c r="A848" s="33"/>
      <c r="B848" s="33"/>
      <c r="C848" s="33"/>
      <c r="D848" s="34"/>
      <c r="E848" s="2"/>
      <c r="F848" s="2"/>
      <c r="G848" s="34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34"/>
      <c r="AA848" s="34"/>
      <c r="AB848" s="35"/>
      <c r="AC848" s="36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</row>
    <row r="849" spans="1:40" ht="10.5" customHeight="1">
      <c r="A849" s="33"/>
      <c r="B849" s="33"/>
      <c r="C849" s="33"/>
      <c r="D849" s="34"/>
      <c r="E849" s="2"/>
      <c r="F849" s="2"/>
      <c r="G849" s="34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34"/>
      <c r="AA849" s="34"/>
      <c r="AB849" s="35"/>
      <c r="AC849" s="36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</row>
    <row r="850" spans="1:40" ht="10.5" customHeight="1">
      <c r="A850" s="33"/>
      <c r="B850" s="33"/>
      <c r="C850" s="33"/>
      <c r="D850" s="34"/>
      <c r="E850" s="2"/>
      <c r="F850" s="2"/>
      <c r="G850" s="34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34"/>
      <c r="AA850" s="34"/>
      <c r="AB850" s="35"/>
      <c r="AC850" s="36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</row>
    <row r="851" spans="1:40" ht="10.5" customHeight="1">
      <c r="A851" s="33"/>
      <c r="B851" s="33"/>
      <c r="C851" s="33"/>
      <c r="D851" s="34"/>
      <c r="E851" s="2"/>
      <c r="F851" s="2"/>
      <c r="G851" s="34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34"/>
      <c r="AA851" s="34"/>
      <c r="AB851" s="35"/>
      <c r="AC851" s="36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</row>
    <row r="852" spans="1:40" ht="10.5" customHeight="1">
      <c r="A852" s="33"/>
      <c r="B852" s="33"/>
      <c r="C852" s="33"/>
      <c r="D852" s="34"/>
      <c r="E852" s="2"/>
      <c r="F852" s="2"/>
      <c r="G852" s="34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34"/>
      <c r="AA852" s="34"/>
      <c r="AB852" s="35"/>
      <c r="AC852" s="36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</row>
    <row r="853" spans="1:40" ht="10.5" customHeight="1">
      <c r="A853" s="33"/>
      <c r="B853" s="33"/>
      <c r="C853" s="33"/>
      <c r="D853" s="34"/>
      <c r="E853" s="2"/>
      <c r="F853" s="2"/>
      <c r="G853" s="34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34"/>
      <c r="AA853" s="34"/>
      <c r="AB853" s="35"/>
      <c r="AC853" s="36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</row>
    <row r="854" spans="1:40" ht="10.5" customHeight="1">
      <c r="A854" s="33"/>
      <c r="B854" s="33"/>
      <c r="C854" s="33"/>
      <c r="D854" s="34"/>
      <c r="E854" s="2"/>
      <c r="F854" s="2"/>
      <c r="G854" s="3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34"/>
      <c r="AA854" s="34"/>
      <c r="AB854" s="35"/>
      <c r="AC854" s="36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</row>
    <row r="855" spans="1:40" ht="10.5" customHeight="1">
      <c r="A855" s="33"/>
      <c r="B855" s="33"/>
      <c r="C855" s="33"/>
      <c r="D855" s="34"/>
      <c r="E855" s="2"/>
      <c r="F855" s="2"/>
      <c r="G855" s="34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34"/>
      <c r="AA855" s="34"/>
      <c r="AB855" s="35"/>
      <c r="AC855" s="36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</row>
    <row r="856" spans="1:40" ht="10.5" customHeight="1">
      <c r="A856" s="33"/>
      <c r="B856" s="33"/>
      <c r="C856" s="33"/>
      <c r="D856" s="34"/>
      <c r="E856" s="2"/>
      <c r="F856" s="2"/>
      <c r="G856" s="34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34"/>
      <c r="AA856" s="34"/>
      <c r="AB856" s="35"/>
      <c r="AC856" s="36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</row>
    <row r="857" spans="1:40" ht="10.5" customHeight="1">
      <c r="A857" s="33"/>
      <c r="B857" s="33"/>
      <c r="C857" s="33"/>
      <c r="D857" s="34"/>
      <c r="E857" s="2"/>
      <c r="F857" s="2"/>
      <c r="G857" s="34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34"/>
      <c r="AA857" s="34"/>
      <c r="AB857" s="35"/>
      <c r="AC857" s="36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</row>
    <row r="858" spans="1:40" ht="10.5" customHeight="1">
      <c r="A858" s="33"/>
      <c r="B858" s="33"/>
      <c r="C858" s="33"/>
      <c r="D858" s="34"/>
      <c r="E858" s="2"/>
      <c r="F858" s="2"/>
      <c r="G858" s="34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34"/>
      <c r="AA858" s="34"/>
      <c r="AB858" s="35"/>
      <c r="AC858" s="36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</row>
    <row r="859" spans="1:40" ht="10.5" customHeight="1">
      <c r="A859" s="33"/>
      <c r="B859" s="33"/>
      <c r="C859" s="33"/>
      <c r="D859" s="34"/>
      <c r="E859" s="2"/>
      <c r="F859" s="2"/>
      <c r="G859" s="34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34"/>
      <c r="AA859" s="34"/>
      <c r="AB859" s="35"/>
      <c r="AC859" s="36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</row>
    <row r="860" spans="1:40" ht="10.5" customHeight="1">
      <c r="A860" s="33"/>
      <c r="B860" s="33"/>
      <c r="C860" s="33"/>
      <c r="D860" s="34"/>
      <c r="E860" s="2"/>
      <c r="F860" s="2"/>
      <c r="G860" s="34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34"/>
      <c r="AA860" s="34"/>
      <c r="AB860" s="35"/>
      <c r="AC860" s="36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</row>
    <row r="861" spans="1:40" ht="10.5" customHeight="1">
      <c r="A861" s="33"/>
      <c r="B861" s="33"/>
      <c r="C861" s="33"/>
      <c r="D861" s="34"/>
      <c r="E861" s="2"/>
      <c r="F861" s="2"/>
      <c r="G861" s="34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34"/>
      <c r="AA861" s="34"/>
      <c r="AB861" s="35"/>
      <c r="AC861" s="36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</row>
    <row r="862" spans="1:40" ht="10.5" customHeight="1">
      <c r="A862" s="33"/>
      <c r="B862" s="33"/>
      <c r="C862" s="33"/>
      <c r="D862" s="34"/>
      <c r="E862" s="2"/>
      <c r="F862" s="2"/>
      <c r="G862" s="34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34"/>
      <c r="AA862" s="34"/>
      <c r="AB862" s="35"/>
      <c r="AC862" s="36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</row>
    <row r="863" spans="1:40" ht="10.5" customHeight="1">
      <c r="A863" s="33"/>
      <c r="B863" s="33"/>
      <c r="C863" s="33"/>
      <c r="D863" s="34"/>
      <c r="E863" s="2"/>
      <c r="F863" s="2"/>
      <c r="G863" s="34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34"/>
      <c r="AA863" s="34"/>
      <c r="AB863" s="35"/>
      <c r="AC863" s="36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</row>
    <row r="864" spans="1:40" ht="10.5" customHeight="1">
      <c r="A864" s="33"/>
      <c r="B864" s="33"/>
      <c r="C864" s="33"/>
      <c r="D864" s="34"/>
      <c r="E864" s="2"/>
      <c r="F864" s="2"/>
      <c r="G864" s="3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34"/>
      <c r="AA864" s="34"/>
      <c r="AB864" s="35"/>
      <c r="AC864" s="36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</row>
    <row r="865" spans="1:40" ht="10.5" customHeight="1">
      <c r="A865" s="33"/>
      <c r="B865" s="33"/>
      <c r="C865" s="33"/>
      <c r="D865" s="34"/>
      <c r="E865" s="2"/>
      <c r="F865" s="2"/>
      <c r="G865" s="34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34"/>
      <c r="AA865" s="34"/>
      <c r="AB865" s="35"/>
      <c r="AC865" s="36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</row>
    <row r="866" spans="1:40" ht="10.5" customHeight="1">
      <c r="A866" s="33"/>
      <c r="B866" s="33"/>
      <c r="C866" s="33"/>
      <c r="D866" s="34"/>
      <c r="E866" s="2"/>
      <c r="F866" s="2"/>
      <c r="G866" s="34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34"/>
      <c r="AA866" s="34"/>
      <c r="AB866" s="35"/>
      <c r="AC866" s="36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</row>
    <row r="867" spans="1:40" ht="10.5" customHeight="1">
      <c r="A867" s="33"/>
      <c r="B867" s="33"/>
      <c r="C867" s="33"/>
      <c r="D867" s="34"/>
      <c r="E867" s="2"/>
      <c r="F867" s="2"/>
      <c r="G867" s="34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34"/>
      <c r="AA867" s="34"/>
      <c r="AB867" s="35"/>
      <c r="AC867" s="36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</row>
    <row r="868" spans="1:40" ht="10.5" customHeight="1">
      <c r="A868" s="33"/>
      <c r="B868" s="33"/>
      <c r="C868" s="33"/>
      <c r="D868" s="34"/>
      <c r="E868" s="2"/>
      <c r="F868" s="2"/>
      <c r="G868" s="34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34"/>
      <c r="AA868" s="34"/>
      <c r="AB868" s="35"/>
      <c r="AC868" s="36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</row>
    <row r="869" spans="1:40" ht="10.5" customHeight="1">
      <c r="A869" s="33"/>
      <c r="B869" s="33"/>
      <c r="C869" s="33"/>
      <c r="D869" s="34"/>
      <c r="E869" s="2"/>
      <c r="F869" s="2"/>
      <c r="G869" s="34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34"/>
      <c r="AA869" s="34"/>
      <c r="AB869" s="35"/>
      <c r="AC869" s="36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</row>
    <row r="870" spans="1:40" ht="10.5" customHeight="1">
      <c r="A870" s="33"/>
      <c r="B870" s="33"/>
      <c r="C870" s="33"/>
      <c r="D870" s="34"/>
      <c r="E870" s="2"/>
      <c r="F870" s="2"/>
      <c r="G870" s="34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34"/>
      <c r="AA870" s="34"/>
      <c r="AB870" s="35"/>
      <c r="AC870" s="36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</row>
    <row r="871" spans="1:40" ht="10.5" customHeight="1">
      <c r="A871" s="33"/>
      <c r="B871" s="33"/>
      <c r="C871" s="33"/>
      <c r="D871" s="34"/>
      <c r="E871" s="2"/>
      <c r="F871" s="2"/>
      <c r="G871" s="34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34"/>
      <c r="AA871" s="34"/>
      <c r="AB871" s="35"/>
      <c r="AC871" s="36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</row>
    <row r="872" spans="1:40" ht="10.5" customHeight="1">
      <c r="A872" s="33"/>
      <c r="B872" s="33"/>
      <c r="C872" s="33"/>
      <c r="D872" s="34"/>
      <c r="E872" s="2"/>
      <c r="F872" s="2"/>
      <c r="G872" s="34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34"/>
      <c r="AA872" s="34"/>
      <c r="AB872" s="35"/>
      <c r="AC872" s="36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</row>
    <row r="873" spans="1:40" ht="10.5" customHeight="1">
      <c r="A873" s="33"/>
      <c r="B873" s="33"/>
      <c r="C873" s="33"/>
      <c r="D873" s="34"/>
      <c r="E873" s="2"/>
      <c r="F873" s="2"/>
      <c r="G873" s="34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34"/>
      <c r="AA873" s="34"/>
      <c r="AB873" s="35"/>
      <c r="AC873" s="36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</row>
    <row r="874" spans="1:40" ht="10.5" customHeight="1">
      <c r="A874" s="33"/>
      <c r="B874" s="33"/>
      <c r="C874" s="33"/>
      <c r="D874" s="34"/>
      <c r="E874" s="2"/>
      <c r="F874" s="2"/>
      <c r="G874" s="3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34"/>
      <c r="AA874" s="34"/>
      <c r="AB874" s="35"/>
      <c r="AC874" s="36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</row>
    <row r="875" spans="1:40" ht="10.5" customHeight="1">
      <c r="A875" s="33"/>
      <c r="B875" s="33"/>
      <c r="C875" s="33"/>
      <c r="D875" s="34"/>
      <c r="E875" s="2"/>
      <c r="F875" s="2"/>
      <c r="G875" s="34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34"/>
      <c r="AA875" s="34"/>
      <c r="AB875" s="35"/>
      <c r="AC875" s="36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</row>
    <row r="876" spans="1:40" ht="10.5" customHeight="1">
      <c r="A876" s="33"/>
      <c r="B876" s="33"/>
      <c r="C876" s="33"/>
      <c r="D876" s="34"/>
      <c r="E876" s="2"/>
      <c r="F876" s="2"/>
      <c r="G876" s="34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34"/>
      <c r="AA876" s="34"/>
      <c r="AB876" s="35"/>
      <c r="AC876" s="36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</row>
    <row r="877" spans="1:40" ht="10.5" customHeight="1">
      <c r="A877" s="33"/>
      <c r="B877" s="33"/>
      <c r="C877" s="33"/>
      <c r="D877" s="34"/>
      <c r="E877" s="2"/>
      <c r="F877" s="2"/>
      <c r="G877" s="34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34"/>
      <c r="AA877" s="34"/>
      <c r="AB877" s="35"/>
      <c r="AC877" s="36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</row>
    <row r="878" spans="1:40" ht="10.5" customHeight="1">
      <c r="A878" s="33"/>
      <c r="B878" s="33"/>
      <c r="C878" s="33"/>
      <c r="D878" s="34"/>
      <c r="E878" s="2"/>
      <c r="F878" s="2"/>
      <c r="G878" s="34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34"/>
      <c r="AA878" s="34"/>
      <c r="AB878" s="35"/>
      <c r="AC878" s="36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</row>
    <row r="879" spans="1:40" ht="10.5" customHeight="1">
      <c r="A879" s="33"/>
      <c r="B879" s="33"/>
      <c r="C879" s="33"/>
      <c r="D879" s="34"/>
      <c r="E879" s="2"/>
      <c r="F879" s="2"/>
      <c r="G879" s="34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34"/>
      <c r="AA879" s="34"/>
      <c r="AB879" s="35"/>
      <c r="AC879" s="36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</row>
    <row r="880" spans="1:40" ht="10.5" customHeight="1">
      <c r="A880" s="33"/>
      <c r="B880" s="33"/>
      <c r="C880" s="33"/>
      <c r="D880" s="34"/>
      <c r="E880" s="2"/>
      <c r="F880" s="2"/>
      <c r="G880" s="34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34"/>
      <c r="AA880" s="34"/>
      <c r="AB880" s="35"/>
      <c r="AC880" s="36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</row>
    <row r="881" spans="1:40" ht="10.5" customHeight="1">
      <c r="A881" s="33"/>
      <c r="B881" s="33"/>
      <c r="C881" s="33"/>
      <c r="D881" s="34"/>
      <c r="E881" s="2"/>
      <c r="F881" s="2"/>
      <c r="G881" s="34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34"/>
      <c r="AA881" s="34"/>
      <c r="AB881" s="35"/>
      <c r="AC881" s="36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</row>
    <row r="882" spans="1:40" ht="10.5" customHeight="1">
      <c r="A882" s="33"/>
      <c r="B882" s="33"/>
      <c r="C882" s="33"/>
      <c r="D882" s="34"/>
      <c r="E882" s="2"/>
      <c r="F882" s="2"/>
      <c r="G882" s="34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34"/>
      <c r="AA882" s="34"/>
      <c r="AB882" s="35"/>
      <c r="AC882" s="36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</row>
    <row r="883" spans="1:40" ht="10.5" customHeight="1">
      <c r="A883" s="33"/>
      <c r="B883" s="33"/>
      <c r="C883" s="33"/>
      <c r="D883" s="34"/>
      <c r="E883" s="2"/>
      <c r="F883" s="2"/>
      <c r="G883" s="34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34"/>
      <c r="AA883" s="34"/>
      <c r="AB883" s="35"/>
      <c r="AC883" s="36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</row>
    <row r="884" spans="1:40" ht="10.5" customHeight="1">
      <c r="A884" s="33"/>
      <c r="B884" s="33"/>
      <c r="C884" s="33"/>
      <c r="D884" s="34"/>
      <c r="E884" s="2"/>
      <c r="F884" s="2"/>
      <c r="G884" s="3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34"/>
      <c r="AA884" s="34"/>
      <c r="AB884" s="35"/>
      <c r="AC884" s="36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</row>
    <row r="885" spans="1:40" ht="10.5" customHeight="1">
      <c r="A885" s="33"/>
      <c r="B885" s="33"/>
      <c r="C885" s="33"/>
      <c r="D885" s="34"/>
      <c r="E885" s="2"/>
      <c r="F885" s="2"/>
      <c r="G885" s="34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34"/>
      <c r="AA885" s="34"/>
      <c r="AB885" s="35"/>
      <c r="AC885" s="36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</row>
    <row r="886" spans="1:40" ht="10.5" customHeight="1">
      <c r="A886" s="33"/>
      <c r="B886" s="33"/>
      <c r="C886" s="33"/>
      <c r="D886" s="34"/>
      <c r="E886" s="2"/>
      <c r="F886" s="2"/>
      <c r="G886" s="34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34"/>
      <c r="AA886" s="34"/>
      <c r="AB886" s="35"/>
      <c r="AC886" s="36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</row>
    <row r="887" spans="1:40" ht="10.5" customHeight="1">
      <c r="A887" s="33"/>
      <c r="B887" s="33"/>
      <c r="C887" s="33"/>
      <c r="D887" s="34"/>
      <c r="E887" s="2"/>
      <c r="F887" s="2"/>
      <c r="G887" s="34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34"/>
      <c r="AA887" s="34"/>
      <c r="AB887" s="35"/>
      <c r="AC887" s="36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</row>
    <row r="888" spans="1:40" ht="10.5" customHeight="1">
      <c r="A888" s="33"/>
      <c r="B888" s="33"/>
      <c r="C888" s="33"/>
      <c r="D888" s="34"/>
      <c r="E888" s="2"/>
      <c r="F888" s="2"/>
      <c r="G888" s="34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34"/>
      <c r="AA888" s="34"/>
      <c r="AB888" s="35"/>
      <c r="AC888" s="36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</row>
    <row r="889" spans="1:40" ht="10.5" customHeight="1">
      <c r="A889" s="33"/>
      <c r="B889" s="33"/>
      <c r="C889" s="33"/>
      <c r="D889" s="34"/>
      <c r="E889" s="2"/>
      <c r="F889" s="2"/>
      <c r="G889" s="34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34"/>
      <c r="AA889" s="34"/>
      <c r="AB889" s="35"/>
      <c r="AC889" s="36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</row>
    <row r="890" spans="1:40" ht="10.5" customHeight="1">
      <c r="A890" s="33"/>
      <c r="B890" s="33"/>
      <c r="C890" s="33"/>
      <c r="D890" s="34"/>
      <c r="E890" s="2"/>
      <c r="F890" s="2"/>
      <c r="G890" s="34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34"/>
      <c r="AA890" s="34"/>
      <c r="AB890" s="35"/>
      <c r="AC890" s="36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</row>
    <row r="891" spans="1:40" ht="10.5" customHeight="1">
      <c r="A891" s="33"/>
      <c r="B891" s="33"/>
      <c r="C891" s="33"/>
      <c r="D891" s="34"/>
      <c r="E891" s="2"/>
      <c r="F891" s="2"/>
      <c r="G891" s="34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34"/>
      <c r="AA891" s="34"/>
      <c r="AB891" s="35"/>
      <c r="AC891" s="36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</row>
    <row r="892" spans="1:40" ht="10.5" customHeight="1">
      <c r="A892" s="33"/>
      <c r="B892" s="33"/>
      <c r="C892" s="33"/>
      <c r="D892" s="34"/>
      <c r="E892" s="2"/>
      <c r="F892" s="2"/>
      <c r="G892" s="34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34"/>
      <c r="AA892" s="34"/>
      <c r="AB892" s="35"/>
      <c r="AC892" s="36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</row>
    <row r="893" spans="1:40" ht="10.5" customHeight="1">
      <c r="A893" s="33"/>
      <c r="B893" s="33"/>
      <c r="C893" s="33"/>
      <c r="D893" s="34"/>
      <c r="E893" s="2"/>
      <c r="F893" s="2"/>
      <c r="G893" s="34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34"/>
      <c r="AA893" s="34"/>
      <c r="AB893" s="35"/>
      <c r="AC893" s="36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</row>
    <row r="894" spans="1:40" ht="10.5" customHeight="1">
      <c r="A894" s="33"/>
      <c r="B894" s="33"/>
      <c r="C894" s="33"/>
      <c r="D894" s="34"/>
      <c r="E894" s="2"/>
      <c r="F894" s="2"/>
      <c r="G894" s="3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34"/>
      <c r="AA894" s="34"/>
      <c r="AB894" s="35"/>
      <c r="AC894" s="36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</row>
    <row r="895" spans="1:40" ht="10.5" customHeight="1">
      <c r="A895" s="33"/>
      <c r="B895" s="33"/>
      <c r="C895" s="33"/>
      <c r="D895" s="34"/>
      <c r="E895" s="2"/>
      <c r="F895" s="2"/>
      <c r="G895" s="34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34"/>
      <c r="AA895" s="34"/>
      <c r="AB895" s="35"/>
      <c r="AC895" s="36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</row>
    <row r="896" spans="1:40" ht="10.5" customHeight="1">
      <c r="A896" s="33"/>
      <c r="B896" s="33"/>
      <c r="C896" s="33"/>
      <c r="D896" s="34"/>
      <c r="E896" s="2"/>
      <c r="F896" s="2"/>
      <c r="G896" s="34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34"/>
      <c r="AA896" s="34"/>
      <c r="AB896" s="35"/>
      <c r="AC896" s="36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</row>
    <row r="897" spans="1:40" ht="10.5" customHeight="1">
      <c r="A897" s="33"/>
      <c r="B897" s="33"/>
      <c r="C897" s="33"/>
      <c r="D897" s="34"/>
      <c r="E897" s="2"/>
      <c r="F897" s="2"/>
      <c r="G897" s="34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34"/>
      <c r="AA897" s="34"/>
      <c r="AB897" s="35"/>
      <c r="AC897" s="36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</row>
    <row r="898" spans="1:40" ht="10.5" customHeight="1">
      <c r="A898" s="33"/>
      <c r="B898" s="33"/>
      <c r="C898" s="33"/>
      <c r="D898" s="34"/>
      <c r="E898" s="2"/>
      <c r="F898" s="2"/>
      <c r="G898" s="34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34"/>
      <c r="AA898" s="34"/>
      <c r="AB898" s="35"/>
      <c r="AC898" s="36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</row>
    <row r="899" spans="1:40" ht="10.5" customHeight="1">
      <c r="A899" s="33"/>
      <c r="B899" s="33"/>
      <c r="C899" s="33"/>
      <c r="D899" s="34"/>
      <c r="E899" s="2"/>
      <c r="F899" s="2"/>
      <c r="G899" s="34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34"/>
      <c r="AA899" s="34"/>
      <c r="AB899" s="35"/>
      <c r="AC899" s="36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</row>
    <row r="900" spans="1:40" ht="10.5" customHeight="1">
      <c r="A900" s="33"/>
      <c r="B900" s="33"/>
      <c r="C900" s="33"/>
      <c r="D900" s="34"/>
      <c r="E900" s="2"/>
      <c r="F900" s="2"/>
      <c r="G900" s="34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34"/>
      <c r="AA900" s="34"/>
      <c r="AB900" s="35"/>
      <c r="AC900" s="36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</row>
    <row r="901" spans="1:40" ht="10.5" customHeight="1">
      <c r="A901" s="33"/>
      <c r="B901" s="33"/>
      <c r="C901" s="33"/>
      <c r="D901" s="34"/>
      <c r="E901" s="2"/>
      <c r="F901" s="2"/>
      <c r="G901" s="34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34"/>
      <c r="AA901" s="34"/>
      <c r="AB901" s="35"/>
      <c r="AC901" s="36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</row>
    <row r="902" spans="1:40" ht="10.5" customHeight="1">
      <c r="A902" s="33"/>
      <c r="B902" s="33"/>
      <c r="C902" s="33"/>
      <c r="D902" s="34"/>
      <c r="E902" s="2"/>
      <c r="F902" s="2"/>
      <c r="G902" s="34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34"/>
      <c r="AA902" s="34"/>
      <c r="AB902" s="35"/>
      <c r="AC902" s="36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</row>
    <row r="903" spans="1:40" ht="10.5" customHeight="1">
      <c r="A903" s="33"/>
      <c r="B903" s="33"/>
      <c r="C903" s="33"/>
      <c r="D903" s="34"/>
      <c r="E903" s="2"/>
      <c r="F903" s="2"/>
      <c r="G903" s="34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34"/>
      <c r="AA903" s="34"/>
      <c r="AB903" s="35"/>
      <c r="AC903" s="36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</row>
    <row r="904" spans="1:40" ht="10.5" customHeight="1">
      <c r="A904" s="33"/>
      <c r="B904" s="33"/>
      <c r="C904" s="33"/>
      <c r="D904" s="34"/>
      <c r="E904" s="2"/>
      <c r="F904" s="2"/>
      <c r="G904" s="3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34"/>
      <c r="AA904" s="34"/>
      <c r="AB904" s="35"/>
      <c r="AC904" s="36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</row>
    <row r="905" spans="1:40" ht="10.5" customHeight="1">
      <c r="A905" s="33"/>
      <c r="B905" s="33"/>
      <c r="C905" s="33"/>
      <c r="D905" s="34"/>
      <c r="E905" s="2"/>
      <c r="F905" s="2"/>
      <c r="G905" s="34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34"/>
      <c r="AA905" s="34"/>
      <c r="AB905" s="35"/>
      <c r="AC905" s="36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</row>
    <row r="906" spans="1:40" ht="10.5" customHeight="1">
      <c r="A906" s="33"/>
      <c r="B906" s="33"/>
      <c r="C906" s="33"/>
      <c r="D906" s="34"/>
      <c r="E906" s="2"/>
      <c r="F906" s="2"/>
      <c r="G906" s="34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34"/>
      <c r="AA906" s="34"/>
      <c r="AB906" s="35"/>
      <c r="AC906" s="36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</row>
    <row r="907" spans="1:40" ht="10.5" customHeight="1">
      <c r="A907" s="33"/>
      <c r="B907" s="33"/>
      <c r="C907" s="33"/>
      <c r="D907" s="34"/>
      <c r="E907" s="2"/>
      <c r="F907" s="2"/>
      <c r="G907" s="34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34"/>
      <c r="AA907" s="34"/>
      <c r="AB907" s="35"/>
      <c r="AC907" s="36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</row>
    <row r="908" spans="1:40" ht="10.5" customHeight="1">
      <c r="A908" s="33"/>
      <c r="B908" s="33"/>
      <c r="C908" s="33"/>
      <c r="D908" s="34"/>
      <c r="E908" s="2"/>
      <c r="F908" s="2"/>
      <c r="G908" s="34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34"/>
      <c r="AA908" s="34"/>
      <c r="AB908" s="35"/>
      <c r="AC908" s="36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</row>
    <row r="909" spans="1:40" ht="10.5" customHeight="1">
      <c r="A909" s="33"/>
      <c r="B909" s="33"/>
      <c r="C909" s="33"/>
      <c r="D909" s="34"/>
      <c r="E909" s="2"/>
      <c r="F909" s="2"/>
      <c r="G909" s="34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34"/>
      <c r="AA909" s="34"/>
      <c r="AB909" s="35"/>
      <c r="AC909" s="36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</row>
    <row r="910" spans="1:40" ht="10.5" customHeight="1">
      <c r="A910" s="33"/>
      <c r="B910" s="33"/>
      <c r="C910" s="33"/>
      <c r="D910" s="34"/>
      <c r="E910" s="2"/>
      <c r="F910" s="2"/>
      <c r="G910" s="34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34"/>
      <c r="AA910" s="34"/>
      <c r="AB910" s="35"/>
      <c r="AC910" s="36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</row>
    <row r="911" spans="1:40" ht="10.5" customHeight="1">
      <c r="A911" s="33"/>
      <c r="B911" s="33"/>
      <c r="C911" s="33"/>
      <c r="D911" s="34"/>
      <c r="E911" s="2"/>
      <c r="F911" s="2"/>
      <c r="G911" s="34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34"/>
      <c r="AA911" s="34"/>
      <c r="AB911" s="35"/>
      <c r="AC911" s="36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</row>
    <row r="912" spans="1:40" ht="10.5" customHeight="1">
      <c r="A912" s="33"/>
      <c r="B912" s="33"/>
      <c r="C912" s="33"/>
      <c r="D912" s="34"/>
      <c r="E912" s="2"/>
      <c r="F912" s="2"/>
      <c r="G912" s="34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34"/>
      <c r="AA912" s="34"/>
      <c r="AB912" s="35"/>
      <c r="AC912" s="36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</row>
    <row r="913" spans="1:40" ht="10.5" customHeight="1">
      <c r="A913" s="33"/>
      <c r="B913" s="33"/>
      <c r="C913" s="33"/>
      <c r="D913" s="34"/>
      <c r="E913" s="2"/>
      <c r="F913" s="2"/>
      <c r="G913" s="34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34"/>
      <c r="AA913" s="34"/>
      <c r="AB913" s="35"/>
      <c r="AC913" s="36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</row>
    <row r="914" spans="1:40" ht="10.5" customHeight="1">
      <c r="A914" s="33"/>
      <c r="B914" s="33"/>
      <c r="C914" s="33"/>
      <c r="D914" s="34"/>
      <c r="E914" s="2"/>
      <c r="F914" s="2"/>
      <c r="G914" s="3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34"/>
      <c r="AA914" s="34"/>
      <c r="AB914" s="35"/>
      <c r="AC914" s="36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</row>
    <row r="915" spans="1:40" ht="10.5" customHeight="1">
      <c r="A915" s="33"/>
      <c r="B915" s="33"/>
      <c r="C915" s="33"/>
      <c r="D915" s="34"/>
      <c r="E915" s="2"/>
      <c r="F915" s="2"/>
      <c r="G915" s="34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34"/>
      <c r="AA915" s="34"/>
      <c r="AB915" s="35"/>
      <c r="AC915" s="36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</row>
    <row r="916" spans="1:40" ht="10.5" customHeight="1">
      <c r="A916" s="33"/>
      <c r="B916" s="33"/>
      <c r="C916" s="33"/>
      <c r="D916" s="34"/>
      <c r="E916" s="2"/>
      <c r="F916" s="2"/>
      <c r="G916" s="34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34"/>
      <c r="AA916" s="34"/>
      <c r="AB916" s="35"/>
      <c r="AC916" s="36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</row>
    <row r="917" spans="1:40" ht="10.5" customHeight="1">
      <c r="A917" s="33"/>
      <c r="B917" s="33"/>
      <c r="C917" s="33"/>
      <c r="D917" s="34"/>
      <c r="E917" s="2"/>
      <c r="F917" s="2"/>
      <c r="G917" s="34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34"/>
      <c r="AA917" s="34"/>
      <c r="AB917" s="35"/>
      <c r="AC917" s="36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</row>
    <row r="918" spans="1:40" ht="10.5" customHeight="1">
      <c r="A918" s="33"/>
      <c r="B918" s="33"/>
      <c r="C918" s="33"/>
      <c r="D918" s="34"/>
      <c r="E918" s="2"/>
      <c r="F918" s="2"/>
      <c r="G918" s="34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34"/>
      <c r="AA918" s="34"/>
      <c r="AB918" s="35"/>
      <c r="AC918" s="36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</row>
    <row r="919" spans="1:40" ht="10.5" customHeight="1">
      <c r="A919" s="33"/>
      <c r="B919" s="33"/>
      <c r="C919" s="33"/>
      <c r="D919" s="34"/>
      <c r="E919" s="2"/>
      <c r="F919" s="2"/>
      <c r="G919" s="34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34"/>
      <c r="AA919" s="34"/>
      <c r="AB919" s="35"/>
      <c r="AC919" s="36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</row>
    <row r="920" spans="1:40" ht="10.5" customHeight="1">
      <c r="A920" s="33"/>
      <c r="B920" s="33"/>
      <c r="C920" s="33"/>
      <c r="D920" s="34"/>
      <c r="E920" s="2"/>
      <c r="F920" s="2"/>
      <c r="G920" s="34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34"/>
      <c r="AA920" s="34"/>
      <c r="AB920" s="35"/>
      <c r="AC920" s="36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</row>
    <row r="921" spans="1:40" ht="10.5" customHeight="1">
      <c r="A921" s="33"/>
      <c r="B921" s="33"/>
      <c r="C921" s="33"/>
      <c r="D921" s="34"/>
      <c r="E921" s="2"/>
      <c r="F921" s="2"/>
      <c r="G921" s="34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34"/>
      <c r="AA921" s="34"/>
      <c r="AB921" s="35"/>
      <c r="AC921" s="36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</row>
    <row r="922" spans="1:40" ht="10.5" customHeight="1">
      <c r="A922" s="33"/>
      <c r="B922" s="33"/>
      <c r="C922" s="33"/>
      <c r="D922" s="34"/>
      <c r="E922" s="2"/>
      <c r="F922" s="2"/>
      <c r="G922" s="34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34"/>
      <c r="AA922" s="34"/>
      <c r="AB922" s="35"/>
      <c r="AC922" s="36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</row>
    <row r="923" spans="1:40" ht="10.5" customHeight="1">
      <c r="A923" s="33"/>
      <c r="B923" s="33"/>
      <c r="C923" s="33"/>
      <c r="D923" s="34"/>
      <c r="E923" s="2"/>
      <c r="F923" s="2"/>
      <c r="G923" s="34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34"/>
      <c r="AA923" s="34"/>
      <c r="AB923" s="35"/>
      <c r="AC923" s="36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</row>
    <row r="924" spans="1:40" ht="10.5" customHeight="1">
      <c r="A924" s="33"/>
      <c r="B924" s="33"/>
      <c r="C924" s="33"/>
      <c r="D924" s="34"/>
      <c r="E924" s="2"/>
      <c r="F924" s="2"/>
      <c r="G924" s="3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34"/>
      <c r="AA924" s="34"/>
      <c r="AB924" s="35"/>
      <c r="AC924" s="36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</row>
    <row r="925" spans="1:40" ht="10.5" customHeight="1">
      <c r="A925" s="33"/>
      <c r="B925" s="33"/>
      <c r="C925" s="33"/>
      <c r="D925" s="34"/>
      <c r="E925" s="2"/>
      <c r="F925" s="2"/>
      <c r="G925" s="34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34"/>
      <c r="AA925" s="34"/>
      <c r="AB925" s="35"/>
      <c r="AC925" s="36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</row>
    <row r="926" spans="1:40" ht="10.5" customHeight="1">
      <c r="A926" s="33"/>
      <c r="B926" s="33"/>
      <c r="C926" s="33"/>
      <c r="D926" s="34"/>
      <c r="E926" s="2"/>
      <c r="F926" s="2"/>
      <c r="G926" s="34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34"/>
      <c r="AA926" s="34"/>
      <c r="AB926" s="35"/>
      <c r="AC926" s="36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</row>
    <row r="927" spans="1:40" ht="10.5" customHeight="1">
      <c r="A927" s="33"/>
      <c r="B927" s="33"/>
      <c r="C927" s="33"/>
      <c r="D927" s="34"/>
      <c r="E927" s="2"/>
      <c r="F927" s="2"/>
      <c r="G927" s="34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34"/>
      <c r="AA927" s="34"/>
      <c r="AB927" s="35"/>
      <c r="AC927" s="36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</row>
    <row r="928" spans="1:40" ht="10.5" customHeight="1">
      <c r="A928" s="33"/>
      <c r="B928" s="33"/>
      <c r="C928" s="33"/>
      <c r="D928" s="34"/>
      <c r="E928" s="2"/>
      <c r="F928" s="2"/>
      <c r="G928" s="34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34"/>
      <c r="AA928" s="34"/>
      <c r="AB928" s="35"/>
      <c r="AC928" s="36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</row>
    <row r="929" spans="1:40" ht="10.5" customHeight="1">
      <c r="A929" s="33"/>
      <c r="B929" s="33"/>
      <c r="C929" s="33"/>
      <c r="D929" s="34"/>
      <c r="E929" s="2"/>
      <c r="F929" s="2"/>
      <c r="G929" s="34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34"/>
      <c r="AA929" s="34"/>
      <c r="AB929" s="35"/>
      <c r="AC929" s="36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</row>
    <row r="930" spans="1:40" ht="10.5" customHeight="1">
      <c r="A930" s="33"/>
      <c r="B930" s="33"/>
      <c r="C930" s="33"/>
      <c r="D930" s="34"/>
      <c r="E930" s="2"/>
      <c r="F930" s="2"/>
      <c r="G930" s="34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34"/>
      <c r="AA930" s="34"/>
      <c r="AB930" s="35"/>
      <c r="AC930" s="36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</row>
    <row r="931" spans="1:40" ht="10.5" customHeight="1">
      <c r="A931" s="33"/>
      <c r="B931" s="33"/>
      <c r="C931" s="33"/>
      <c r="D931" s="34"/>
      <c r="E931" s="2"/>
      <c r="F931" s="2"/>
      <c r="G931" s="34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34"/>
      <c r="AA931" s="34"/>
      <c r="AB931" s="35"/>
      <c r="AC931" s="36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</row>
    <row r="932" spans="1:40" ht="10.5" customHeight="1">
      <c r="A932" s="33"/>
      <c r="B932" s="33"/>
      <c r="C932" s="33"/>
      <c r="D932" s="34"/>
      <c r="E932" s="2"/>
      <c r="F932" s="2"/>
      <c r="G932" s="34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34"/>
      <c r="AA932" s="34"/>
      <c r="AB932" s="35"/>
      <c r="AC932" s="36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</row>
    <row r="933" spans="1:40" ht="10.5" customHeight="1">
      <c r="A933" s="33"/>
      <c r="B933" s="33"/>
      <c r="C933" s="33"/>
      <c r="D933" s="34"/>
      <c r="E933" s="2"/>
      <c r="F933" s="2"/>
      <c r="G933" s="34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34"/>
      <c r="AA933" s="34"/>
      <c r="AB933" s="35"/>
      <c r="AC933" s="36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</row>
    <row r="934" spans="1:40" ht="10.5" customHeight="1">
      <c r="A934" s="33"/>
      <c r="B934" s="33"/>
      <c r="C934" s="33"/>
      <c r="D934" s="34"/>
      <c r="E934" s="2"/>
      <c r="F934" s="2"/>
      <c r="G934" s="3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34"/>
      <c r="AA934" s="34"/>
      <c r="AB934" s="35"/>
      <c r="AC934" s="36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</row>
    <row r="935" spans="1:40" ht="10.5" customHeight="1">
      <c r="A935" s="33"/>
      <c r="B935" s="33"/>
      <c r="C935" s="33"/>
      <c r="D935" s="34"/>
      <c r="E935" s="2"/>
      <c r="F935" s="2"/>
      <c r="G935" s="34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34"/>
      <c r="AA935" s="34"/>
      <c r="AB935" s="35"/>
      <c r="AC935" s="36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</row>
    <row r="936" spans="1:40" ht="10.5" customHeight="1">
      <c r="A936" s="33"/>
      <c r="B936" s="33"/>
      <c r="C936" s="33"/>
      <c r="D936" s="34"/>
      <c r="E936" s="2"/>
      <c r="F936" s="2"/>
      <c r="G936" s="34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34"/>
      <c r="AA936" s="34"/>
      <c r="AB936" s="35"/>
      <c r="AC936" s="36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</row>
    <row r="937" spans="1:40" ht="10.5" customHeight="1">
      <c r="A937" s="33"/>
      <c r="B937" s="33"/>
      <c r="C937" s="33"/>
      <c r="D937" s="34"/>
      <c r="E937" s="2"/>
      <c r="F937" s="2"/>
      <c r="G937" s="34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34"/>
      <c r="AA937" s="34"/>
      <c r="AB937" s="35"/>
      <c r="AC937" s="36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</row>
    <row r="938" spans="1:40" ht="10.5" customHeight="1">
      <c r="A938" s="33"/>
      <c r="B938" s="33"/>
      <c r="C938" s="33"/>
      <c r="D938" s="34"/>
      <c r="E938" s="2"/>
      <c r="F938" s="2"/>
      <c r="G938" s="34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34"/>
      <c r="AA938" s="34"/>
      <c r="AB938" s="35"/>
      <c r="AC938" s="36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</row>
    <row r="939" spans="1:40" ht="10.5" customHeight="1">
      <c r="A939" s="33"/>
      <c r="B939" s="33"/>
      <c r="C939" s="33"/>
      <c r="D939" s="34"/>
      <c r="E939" s="2"/>
      <c r="F939" s="2"/>
      <c r="G939" s="34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34"/>
      <c r="AA939" s="34"/>
      <c r="AB939" s="35"/>
      <c r="AC939" s="36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</row>
    <row r="940" spans="1:40" ht="10.5" customHeight="1">
      <c r="A940" s="33"/>
      <c r="B940" s="33"/>
      <c r="C940" s="33"/>
      <c r="D940" s="34"/>
      <c r="E940" s="2"/>
      <c r="F940" s="2"/>
      <c r="G940" s="34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34"/>
      <c r="AA940" s="34"/>
      <c r="AB940" s="35"/>
      <c r="AC940" s="36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</row>
    <row r="941" spans="1:40" ht="10.5" customHeight="1">
      <c r="A941" s="33"/>
      <c r="B941" s="33"/>
      <c r="C941" s="33"/>
      <c r="D941" s="34"/>
      <c r="E941" s="2"/>
      <c r="F941" s="2"/>
      <c r="G941" s="34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34"/>
      <c r="AA941" s="34"/>
      <c r="AB941" s="35"/>
      <c r="AC941" s="36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</row>
    <row r="942" spans="1:40" ht="10.5" customHeight="1">
      <c r="A942" s="33"/>
      <c r="B942" s="33"/>
      <c r="C942" s="33"/>
      <c r="D942" s="34"/>
      <c r="E942" s="2"/>
      <c r="F942" s="2"/>
      <c r="G942" s="34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34"/>
      <c r="AA942" s="34"/>
      <c r="AB942" s="35"/>
      <c r="AC942" s="36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</row>
    <row r="943" spans="1:40" ht="10.5" customHeight="1">
      <c r="A943" s="33"/>
      <c r="B943" s="33"/>
      <c r="C943" s="33"/>
      <c r="D943" s="34"/>
      <c r="E943" s="2"/>
      <c r="F943" s="2"/>
      <c r="G943" s="34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34"/>
      <c r="AA943" s="34"/>
      <c r="AB943" s="35"/>
      <c r="AC943" s="36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</row>
    <row r="944" spans="1:40" ht="10.5" customHeight="1">
      <c r="A944" s="33"/>
      <c r="B944" s="33"/>
      <c r="C944" s="33"/>
      <c r="D944" s="34"/>
      <c r="E944" s="2"/>
      <c r="F944" s="2"/>
      <c r="G944" s="3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34"/>
      <c r="AA944" s="34"/>
      <c r="AB944" s="35"/>
      <c r="AC944" s="36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</row>
    <row r="945" spans="1:40" ht="10.5" customHeight="1">
      <c r="A945" s="33"/>
      <c r="B945" s="33"/>
      <c r="C945" s="33"/>
      <c r="D945" s="34"/>
      <c r="E945" s="2"/>
      <c r="F945" s="2"/>
      <c r="G945" s="34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34"/>
      <c r="AA945" s="34"/>
      <c r="AB945" s="35"/>
      <c r="AC945" s="36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</row>
    <row r="946" spans="1:40" ht="10.5" customHeight="1">
      <c r="A946" s="33"/>
      <c r="B946" s="33"/>
      <c r="C946" s="33"/>
      <c r="D946" s="34"/>
      <c r="E946" s="2"/>
      <c r="F946" s="2"/>
      <c r="G946" s="34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34"/>
      <c r="AA946" s="34"/>
      <c r="AB946" s="35"/>
      <c r="AC946" s="36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</row>
    <row r="947" spans="1:40" ht="10.5" customHeight="1">
      <c r="A947" s="33"/>
      <c r="B947" s="33"/>
      <c r="C947" s="33"/>
      <c r="D947" s="34"/>
      <c r="E947" s="2"/>
      <c r="F947" s="2"/>
      <c r="G947" s="34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34"/>
      <c r="AA947" s="34"/>
      <c r="AB947" s="35"/>
      <c r="AC947" s="36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</row>
    <row r="948" spans="1:40" ht="10.5" customHeight="1">
      <c r="A948" s="33"/>
      <c r="B948" s="33"/>
      <c r="C948" s="33"/>
      <c r="D948" s="34"/>
      <c r="E948" s="2"/>
      <c r="F948" s="2"/>
      <c r="G948" s="34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34"/>
      <c r="AA948" s="34"/>
      <c r="AB948" s="35"/>
      <c r="AC948" s="36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</row>
    <row r="949" spans="1:40" ht="10.5" customHeight="1">
      <c r="A949" s="33"/>
      <c r="B949" s="33"/>
      <c r="C949" s="33"/>
      <c r="D949" s="34"/>
      <c r="E949" s="2"/>
      <c r="F949" s="2"/>
      <c r="G949" s="34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34"/>
      <c r="AA949" s="34"/>
      <c r="AB949" s="35"/>
      <c r="AC949" s="36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</row>
    <row r="950" spans="1:40" ht="10.5" customHeight="1">
      <c r="A950" s="33"/>
      <c r="B950" s="33"/>
      <c r="C950" s="33"/>
      <c r="D950" s="34"/>
      <c r="E950" s="2"/>
      <c r="F950" s="2"/>
      <c r="G950" s="34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34"/>
      <c r="AA950" s="34"/>
      <c r="AB950" s="35"/>
      <c r="AC950" s="36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</row>
    <row r="951" spans="1:40" ht="10.5" customHeight="1">
      <c r="A951" s="33"/>
      <c r="B951" s="33"/>
      <c r="C951" s="33"/>
      <c r="D951" s="34"/>
      <c r="E951" s="2"/>
      <c r="F951" s="2"/>
      <c r="G951" s="34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34"/>
      <c r="AA951" s="34"/>
      <c r="AB951" s="35"/>
      <c r="AC951" s="36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</row>
    <row r="952" spans="1:40" ht="10.5" customHeight="1">
      <c r="A952" s="33"/>
      <c r="B952" s="33"/>
      <c r="C952" s="33"/>
      <c r="D952" s="34"/>
      <c r="E952" s="2"/>
      <c r="F952" s="2"/>
      <c r="G952" s="34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34"/>
      <c r="AA952" s="34"/>
      <c r="AB952" s="35"/>
      <c r="AC952" s="36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</row>
    <row r="953" spans="1:40" ht="10.5" customHeight="1">
      <c r="A953" s="33"/>
      <c r="B953" s="33"/>
      <c r="C953" s="33"/>
      <c r="D953" s="34"/>
      <c r="E953" s="2"/>
      <c r="F953" s="2"/>
      <c r="G953" s="34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34"/>
      <c r="AA953" s="34"/>
      <c r="AB953" s="35"/>
      <c r="AC953" s="36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</row>
    <row r="954" spans="1:40" ht="10.5" customHeight="1">
      <c r="A954" s="33"/>
      <c r="B954" s="33"/>
      <c r="C954" s="33"/>
      <c r="D954" s="34"/>
      <c r="E954" s="2"/>
      <c r="F954" s="2"/>
      <c r="G954" s="3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34"/>
      <c r="AA954" s="34"/>
      <c r="AB954" s="35"/>
      <c r="AC954" s="36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</row>
    <row r="955" spans="1:40" ht="10.5" customHeight="1">
      <c r="A955" s="33"/>
      <c r="B955" s="33"/>
      <c r="C955" s="33"/>
      <c r="D955" s="34"/>
      <c r="E955" s="2"/>
      <c r="F955" s="2"/>
      <c r="G955" s="34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34"/>
      <c r="AA955" s="34"/>
      <c r="AB955" s="35"/>
      <c r="AC955" s="36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</row>
    <row r="956" spans="1:40" ht="10.5" customHeight="1">
      <c r="A956" s="33"/>
      <c r="B956" s="33"/>
      <c r="C956" s="33"/>
      <c r="D956" s="34"/>
      <c r="E956" s="2"/>
      <c r="F956" s="2"/>
      <c r="G956" s="34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34"/>
      <c r="AA956" s="34"/>
      <c r="AB956" s="35"/>
      <c r="AC956" s="36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</row>
    <row r="957" spans="1:40" ht="10.5" customHeight="1">
      <c r="A957" s="33"/>
      <c r="B957" s="33"/>
      <c r="C957" s="33"/>
      <c r="D957" s="34"/>
      <c r="E957" s="2"/>
      <c r="F957" s="2"/>
      <c r="G957" s="34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34"/>
      <c r="AA957" s="34"/>
      <c r="AB957" s="35"/>
      <c r="AC957" s="36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</row>
    <row r="958" spans="1:40" ht="10.5" customHeight="1">
      <c r="A958" s="33"/>
      <c r="B958" s="33"/>
      <c r="C958" s="33"/>
      <c r="D958" s="34"/>
      <c r="E958" s="2"/>
      <c r="F958" s="2"/>
      <c r="G958" s="34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34"/>
      <c r="AA958" s="34"/>
      <c r="AB958" s="35"/>
      <c r="AC958" s="36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</row>
    <row r="959" spans="1:40" ht="10.5" customHeight="1">
      <c r="A959" s="33"/>
      <c r="B959" s="33"/>
      <c r="C959" s="33"/>
      <c r="D959" s="34"/>
      <c r="E959" s="2"/>
      <c r="F959" s="2"/>
      <c r="G959" s="34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34"/>
      <c r="AA959" s="34"/>
      <c r="AB959" s="35"/>
      <c r="AC959" s="36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</row>
    <row r="960" spans="1:40" ht="10.5" customHeight="1">
      <c r="A960" s="33"/>
      <c r="B960" s="33"/>
      <c r="C960" s="33"/>
      <c r="D960" s="34"/>
      <c r="E960" s="2"/>
      <c r="F960" s="2"/>
      <c r="G960" s="34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34"/>
      <c r="AA960" s="34"/>
      <c r="AB960" s="35"/>
      <c r="AC960" s="36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</row>
    <row r="961" spans="1:40" ht="10.5" customHeight="1">
      <c r="A961" s="33"/>
      <c r="B961" s="33"/>
      <c r="C961" s="33"/>
      <c r="D961" s="34"/>
      <c r="E961" s="2"/>
      <c r="F961" s="2"/>
      <c r="G961" s="34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34"/>
      <c r="AA961" s="34"/>
      <c r="AB961" s="35"/>
      <c r="AC961" s="36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</row>
    <row r="962" spans="1:40" ht="10.5" customHeight="1">
      <c r="A962" s="33"/>
      <c r="B962" s="33"/>
      <c r="C962" s="33"/>
      <c r="D962" s="34"/>
      <c r="E962" s="2"/>
      <c r="F962" s="2"/>
      <c r="G962" s="34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34"/>
      <c r="AA962" s="34"/>
      <c r="AB962" s="35"/>
      <c r="AC962" s="36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</row>
    <row r="963" spans="1:40" ht="10.5" customHeight="1">
      <c r="A963" s="33"/>
      <c r="B963" s="33"/>
      <c r="C963" s="33"/>
      <c r="D963" s="34"/>
      <c r="E963" s="2"/>
      <c r="F963" s="2"/>
      <c r="G963" s="34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34"/>
      <c r="AA963" s="34"/>
      <c r="AB963" s="35"/>
      <c r="AC963" s="36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</row>
    <row r="964" spans="1:40" ht="10.5" customHeight="1">
      <c r="A964" s="33"/>
      <c r="B964" s="33"/>
      <c r="C964" s="33"/>
      <c r="D964" s="34"/>
      <c r="E964" s="2"/>
      <c r="F964" s="2"/>
      <c r="G964" s="3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34"/>
      <c r="AA964" s="34"/>
      <c r="AB964" s="35"/>
      <c r="AC964" s="36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</row>
    <row r="965" spans="1:40" ht="10.5" customHeight="1">
      <c r="A965" s="33"/>
      <c r="B965" s="33"/>
      <c r="C965" s="33"/>
      <c r="D965" s="34"/>
      <c r="E965" s="2"/>
      <c r="F965" s="2"/>
      <c r="G965" s="34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34"/>
      <c r="AA965" s="34"/>
      <c r="AB965" s="35"/>
      <c r="AC965" s="36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</row>
    <row r="966" spans="1:40" ht="10.5" customHeight="1">
      <c r="A966" s="33"/>
      <c r="B966" s="33"/>
      <c r="C966" s="33"/>
      <c r="D966" s="34"/>
      <c r="E966" s="2"/>
      <c r="F966" s="2"/>
      <c r="G966" s="34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34"/>
      <c r="AA966" s="34"/>
      <c r="AB966" s="35"/>
      <c r="AC966" s="36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</row>
    <row r="967" spans="1:40" ht="10.5" customHeight="1">
      <c r="A967" s="33"/>
      <c r="B967" s="33"/>
      <c r="C967" s="33"/>
      <c r="D967" s="34"/>
      <c r="E967" s="2"/>
      <c r="F967" s="2"/>
      <c r="G967" s="34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34"/>
      <c r="AA967" s="34"/>
      <c r="AB967" s="35"/>
      <c r="AC967" s="36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</row>
    <row r="968" spans="1:40" ht="10.5" customHeight="1">
      <c r="A968" s="33"/>
      <c r="B968" s="33"/>
      <c r="C968" s="33"/>
      <c r="D968" s="34"/>
      <c r="E968" s="2"/>
      <c r="F968" s="2"/>
      <c r="G968" s="34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34"/>
      <c r="AA968" s="34"/>
      <c r="AB968" s="35"/>
      <c r="AC968" s="36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</row>
    <row r="969" spans="1:40" ht="10.5" customHeight="1">
      <c r="A969" s="33"/>
      <c r="B969" s="33"/>
      <c r="C969" s="33"/>
      <c r="D969" s="34"/>
      <c r="E969" s="2"/>
      <c r="F969" s="2"/>
      <c r="G969" s="34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34"/>
      <c r="AA969" s="34"/>
      <c r="AB969" s="35"/>
      <c r="AC969" s="36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</row>
    <row r="970" spans="1:40" ht="10.5" customHeight="1">
      <c r="A970" s="33"/>
      <c r="B970" s="33"/>
      <c r="C970" s="33"/>
      <c r="D970" s="34"/>
      <c r="E970" s="2"/>
      <c r="F970" s="2"/>
      <c r="G970" s="34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34"/>
      <c r="AA970" s="34"/>
      <c r="AB970" s="35"/>
      <c r="AC970" s="36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</row>
    <row r="971" spans="1:40" ht="10.5" customHeight="1">
      <c r="A971" s="33"/>
      <c r="B971" s="33"/>
      <c r="C971" s="33"/>
      <c r="D971" s="34"/>
      <c r="E971" s="2"/>
      <c r="F971" s="2"/>
      <c r="G971" s="34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34"/>
      <c r="AA971" s="34"/>
      <c r="AB971" s="35"/>
      <c r="AC971" s="36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</row>
    <row r="972" spans="1:40" ht="10.5" customHeight="1">
      <c r="A972" s="33"/>
      <c r="B972" s="33"/>
      <c r="C972" s="33"/>
      <c r="D972" s="34"/>
      <c r="E972" s="2"/>
      <c r="F972" s="2"/>
      <c r="G972" s="34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34"/>
      <c r="AA972" s="34"/>
      <c r="AB972" s="35"/>
      <c r="AC972" s="36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</row>
    <row r="973" spans="1:40" ht="10.5" customHeight="1">
      <c r="A973" s="33"/>
      <c r="B973" s="33"/>
      <c r="C973" s="33"/>
      <c r="D973" s="34"/>
      <c r="E973" s="2"/>
      <c r="F973" s="2"/>
      <c r="G973" s="34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34"/>
      <c r="AA973" s="34"/>
      <c r="AB973" s="35"/>
      <c r="AC973" s="36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</row>
    <row r="974" spans="1:40" ht="10.5" customHeight="1">
      <c r="A974" s="33"/>
      <c r="B974" s="33"/>
      <c r="C974" s="33"/>
      <c r="D974" s="34"/>
      <c r="E974" s="2"/>
      <c r="F974" s="2"/>
      <c r="G974" s="3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34"/>
      <c r="AA974" s="34"/>
      <c r="AB974" s="35"/>
      <c r="AC974" s="36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</row>
    <row r="975" spans="1:40" ht="10.5" customHeight="1">
      <c r="A975" s="33"/>
      <c r="B975" s="33"/>
      <c r="C975" s="33"/>
      <c r="D975" s="34"/>
      <c r="E975" s="2"/>
      <c r="F975" s="2"/>
      <c r="G975" s="34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34"/>
      <c r="AA975" s="34"/>
      <c r="AB975" s="35"/>
      <c r="AC975" s="36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</row>
    <row r="976" spans="1:40" ht="10.5" customHeight="1">
      <c r="A976" s="33"/>
      <c r="B976" s="33"/>
      <c r="C976" s="33"/>
      <c r="D976" s="34"/>
      <c r="E976" s="2"/>
      <c r="F976" s="2"/>
      <c r="G976" s="34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34"/>
      <c r="AA976" s="34"/>
      <c r="AB976" s="35"/>
      <c r="AC976" s="36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</row>
    <row r="977" spans="1:40" ht="10.5" customHeight="1">
      <c r="A977" s="33"/>
      <c r="B977" s="33"/>
      <c r="C977" s="33"/>
      <c r="D977" s="34"/>
      <c r="E977" s="2"/>
      <c r="F977" s="2"/>
      <c r="G977" s="34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34"/>
      <c r="AA977" s="34"/>
      <c r="AB977" s="35"/>
      <c r="AC977" s="36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</row>
    <row r="978" spans="1:40" ht="10.5" customHeight="1">
      <c r="A978" s="33"/>
      <c r="B978" s="33"/>
      <c r="C978" s="33"/>
      <c r="D978" s="34"/>
      <c r="E978" s="2"/>
      <c r="F978" s="2"/>
      <c r="G978" s="34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34"/>
      <c r="AA978" s="34"/>
      <c r="AB978" s="35"/>
      <c r="AC978" s="36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</row>
    <row r="979" spans="1:40" ht="10.5" customHeight="1">
      <c r="A979" s="33"/>
      <c r="B979" s="33"/>
      <c r="C979" s="33"/>
      <c r="D979" s="34"/>
      <c r="E979" s="2"/>
      <c r="F979" s="2"/>
      <c r="G979" s="34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34"/>
      <c r="AA979" s="34"/>
      <c r="AB979" s="35"/>
      <c r="AC979" s="36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</row>
    <row r="980" spans="1:40" ht="10.5" customHeight="1">
      <c r="A980" s="33"/>
      <c r="B980" s="33"/>
      <c r="C980" s="33"/>
      <c r="D980" s="34"/>
      <c r="E980" s="2"/>
      <c r="F980" s="2"/>
      <c r="G980" s="34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34"/>
      <c r="AA980" s="34"/>
      <c r="AB980" s="35"/>
      <c r="AC980" s="36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</row>
    <row r="981" spans="1:40" ht="10.5" customHeight="1">
      <c r="A981" s="33"/>
      <c r="B981" s="33"/>
      <c r="C981" s="33"/>
      <c r="D981" s="34"/>
      <c r="E981" s="2"/>
      <c r="F981" s="2"/>
      <c r="G981" s="34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34"/>
      <c r="AA981" s="34"/>
      <c r="AB981" s="35"/>
      <c r="AC981" s="36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</row>
    <row r="982" spans="1:40" ht="10.5" customHeight="1">
      <c r="A982" s="33"/>
      <c r="B982" s="33"/>
      <c r="C982" s="33"/>
      <c r="D982" s="34"/>
      <c r="E982" s="2"/>
      <c r="F982" s="2"/>
      <c r="G982" s="34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34"/>
      <c r="AA982" s="34"/>
      <c r="AB982" s="35"/>
      <c r="AC982" s="36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</row>
    <row r="983" spans="1:40" ht="10.5" customHeight="1">
      <c r="A983" s="33"/>
      <c r="B983" s="33"/>
      <c r="C983" s="33"/>
      <c r="D983" s="34"/>
      <c r="E983" s="2"/>
      <c r="F983" s="2"/>
      <c r="G983" s="34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34"/>
      <c r="AA983" s="34"/>
      <c r="AB983" s="35"/>
      <c r="AC983" s="36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</row>
    <row r="984" spans="1:40" ht="10.5" customHeight="1">
      <c r="A984" s="33"/>
      <c r="B984" s="33"/>
      <c r="C984" s="33"/>
      <c r="D984" s="34"/>
      <c r="E984" s="2"/>
      <c r="F984" s="2"/>
      <c r="G984" s="3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34"/>
      <c r="AA984" s="34"/>
      <c r="AB984" s="35"/>
      <c r="AC984" s="36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</row>
    <row r="985" spans="1:40" ht="10.5" customHeight="1">
      <c r="A985" s="33"/>
      <c r="B985" s="33"/>
      <c r="C985" s="33"/>
      <c r="D985" s="34"/>
      <c r="E985" s="2"/>
      <c r="F985" s="2"/>
      <c r="G985" s="34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34"/>
      <c r="AA985" s="34"/>
      <c r="AB985" s="35"/>
      <c r="AC985" s="36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</row>
    <row r="986" spans="1:40" ht="10.5" customHeight="1">
      <c r="A986" s="33"/>
      <c r="B986" s="33"/>
      <c r="C986" s="33"/>
      <c r="D986" s="34"/>
      <c r="E986" s="2"/>
      <c r="F986" s="2"/>
      <c r="G986" s="34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34"/>
      <c r="AA986" s="34"/>
      <c r="AB986" s="35"/>
      <c r="AC986" s="36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</row>
    <row r="987" spans="1:40" ht="10.5" customHeight="1">
      <c r="A987" s="33"/>
      <c r="B987" s="33"/>
      <c r="C987" s="33"/>
      <c r="D987" s="34"/>
      <c r="E987" s="2"/>
      <c r="F987" s="2"/>
      <c r="G987" s="34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34"/>
      <c r="AA987" s="34"/>
      <c r="AB987" s="35"/>
      <c r="AC987" s="36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</row>
    <row r="988" spans="1:40" ht="10.5" customHeight="1">
      <c r="A988" s="33"/>
      <c r="B988" s="33"/>
      <c r="C988" s="33"/>
      <c r="D988" s="34"/>
      <c r="E988" s="2"/>
      <c r="F988" s="2"/>
      <c r="G988" s="34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34"/>
      <c r="AA988" s="34"/>
      <c r="AB988" s="35"/>
      <c r="AC988" s="36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</row>
    <row r="989" spans="1:40" ht="10.5" customHeight="1">
      <c r="A989" s="33"/>
      <c r="B989" s="33"/>
      <c r="C989" s="33"/>
      <c r="D989" s="34"/>
      <c r="E989" s="2"/>
      <c r="F989" s="2"/>
      <c r="G989" s="34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34"/>
      <c r="AA989" s="34"/>
      <c r="AB989" s="35"/>
      <c r="AC989" s="36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</row>
    <row r="990" spans="1:40" ht="10.5" customHeight="1">
      <c r="A990" s="33"/>
      <c r="B990" s="33"/>
      <c r="C990" s="33"/>
      <c r="D990" s="34"/>
      <c r="E990" s="2"/>
      <c r="F990" s="2"/>
      <c r="G990" s="34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34"/>
      <c r="AA990" s="34"/>
      <c r="AB990" s="35"/>
      <c r="AC990" s="36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</row>
    <row r="991" spans="1:40" ht="10.5" customHeight="1">
      <c r="A991" s="33"/>
      <c r="B991" s="33"/>
      <c r="C991" s="33"/>
      <c r="D991" s="34"/>
      <c r="E991" s="2"/>
      <c r="F991" s="2"/>
      <c r="G991" s="34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34"/>
      <c r="AA991" s="34"/>
      <c r="AB991" s="35"/>
      <c r="AC991" s="36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</row>
    <row r="992" spans="1:40" ht="10.5" customHeight="1">
      <c r="A992" s="33"/>
      <c r="B992" s="33"/>
      <c r="C992" s="33"/>
      <c r="D992" s="34"/>
      <c r="E992" s="2"/>
      <c r="F992" s="2"/>
      <c r="G992" s="34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34"/>
      <c r="AA992" s="34"/>
      <c r="AB992" s="35"/>
      <c r="AC992" s="36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</row>
    <row r="993" spans="1:40" ht="10.5" customHeight="1">
      <c r="A993" s="33"/>
      <c r="B993" s="33"/>
      <c r="C993" s="33"/>
      <c r="D993" s="34"/>
      <c r="E993" s="2"/>
      <c r="F993" s="2"/>
      <c r="G993" s="3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34"/>
      <c r="AA993" s="34"/>
      <c r="AB993" s="35"/>
      <c r="AC993" s="36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</row>
    <row r="994" spans="1:40" ht="10.5" customHeight="1">
      <c r="A994" s="33"/>
      <c r="B994" s="33"/>
      <c r="C994" s="33"/>
      <c r="D994" s="34"/>
      <c r="E994" s="2"/>
      <c r="F994" s="2"/>
      <c r="G994" s="3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34"/>
      <c r="AA994" s="34"/>
      <c r="AB994" s="35"/>
      <c r="AC994" s="36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</row>
    <row r="995" spans="1:40" ht="10.5" customHeight="1">
      <c r="A995" s="33"/>
      <c r="B995" s="33"/>
      <c r="C995" s="33"/>
      <c r="D995" s="34"/>
      <c r="E995" s="2"/>
      <c r="F995" s="2"/>
      <c r="G995" s="34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34"/>
      <c r="AA995" s="34"/>
      <c r="AB995" s="35"/>
      <c r="AC995" s="36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</row>
    <row r="996" spans="1:40" ht="10.5" customHeight="1">
      <c r="A996" s="33"/>
      <c r="B996" s="33"/>
      <c r="C996" s="33"/>
      <c r="D996" s="34"/>
      <c r="E996" s="2"/>
      <c r="F996" s="2"/>
      <c r="G996" s="34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34"/>
      <c r="AA996" s="34"/>
      <c r="AB996" s="35"/>
      <c r="AC996" s="36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</row>
    <row r="997" spans="1:40" ht="10.5" customHeight="1">
      <c r="A997" s="33"/>
      <c r="B997" s="33"/>
      <c r="C997" s="33"/>
      <c r="D997" s="34"/>
      <c r="E997" s="2"/>
      <c r="F997" s="2"/>
      <c r="G997" s="34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34"/>
      <c r="AA997" s="34"/>
      <c r="AB997" s="35"/>
      <c r="AC997" s="36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</row>
    <row r="998" spans="1:40" ht="10.5" customHeight="1">
      <c r="A998" s="33"/>
      <c r="B998" s="33"/>
      <c r="C998" s="33"/>
      <c r="D998" s="34"/>
      <c r="E998" s="2"/>
      <c r="F998" s="2"/>
      <c r="G998" s="34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34"/>
      <c r="AA998" s="34"/>
      <c r="AB998" s="35"/>
      <c r="AC998" s="36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</row>
    <row r="999" spans="1:40" ht="10.5" customHeight="1">
      <c r="A999" s="33"/>
      <c r="B999" s="33"/>
      <c r="C999" s="33"/>
      <c r="D999" s="34"/>
      <c r="E999" s="2"/>
      <c r="F999" s="2"/>
      <c r="G999" s="34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34"/>
      <c r="AA999" s="34"/>
      <c r="AB999" s="35"/>
      <c r="AC999" s="36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</row>
    <row r="1000" spans="1:40" ht="10.5" customHeight="1">
      <c r="A1000" s="33"/>
      <c r="B1000" s="33"/>
      <c r="C1000" s="33"/>
      <c r="D1000" s="34"/>
      <c r="E1000" s="2"/>
      <c r="F1000" s="2"/>
      <c r="G1000" s="34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34"/>
      <c r="AA1000" s="34"/>
      <c r="AB1000" s="35"/>
      <c r="AC1000" s="36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</row>
    <row r="1001" spans="1:40" ht="10.5" customHeight="1">
      <c r="A1001" s="33"/>
      <c r="B1001" s="33"/>
      <c r="C1001" s="33"/>
      <c r="D1001" s="34"/>
      <c r="E1001" s="2"/>
      <c r="F1001" s="2"/>
      <c r="G1001" s="34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34"/>
      <c r="AA1001" s="34"/>
      <c r="AB1001" s="35"/>
      <c r="AC1001" s="36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</row>
    <row r="1002" spans="1:40" ht="10.5" customHeight="1">
      <c r="A1002" s="33"/>
      <c r="B1002" s="33"/>
      <c r="C1002" s="33"/>
      <c r="D1002" s="34"/>
      <c r="E1002" s="2"/>
      <c r="F1002" s="2"/>
      <c r="G1002" s="34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34"/>
      <c r="AA1002" s="34"/>
      <c r="AB1002" s="35"/>
      <c r="AC1002" s="36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</row>
    <row r="1003" spans="1:40" ht="10.5" customHeight="1">
      <c r="A1003" s="33"/>
      <c r="B1003" s="33"/>
      <c r="C1003" s="33"/>
      <c r="D1003" s="34"/>
      <c r="E1003" s="2"/>
      <c r="F1003" s="2"/>
      <c r="G1003" s="34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34"/>
      <c r="AA1003" s="34"/>
      <c r="AB1003" s="35"/>
      <c r="AC1003" s="36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</row>
    <row r="1004" spans="1:40" ht="10.5" customHeight="1">
      <c r="A1004" s="33"/>
      <c r="B1004" s="33"/>
      <c r="C1004" s="33"/>
      <c r="D1004" s="34"/>
      <c r="E1004" s="2"/>
      <c r="F1004" s="2"/>
      <c r="G1004" s="34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34"/>
      <c r="AA1004" s="34"/>
      <c r="AB1004" s="35"/>
      <c r="AC1004" s="36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</row>
    <row r="1005" spans="1:40" ht="10.5" customHeight="1">
      <c r="A1005" s="33"/>
      <c r="B1005" s="33"/>
      <c r="C1005" s="33"/>
      <c r="D1005" s="34"/>
      <c r="E1005" s="2"/>
      <c r="F1005" s="2"/>
      <c r="G1005" s="34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34"/>
      <c r="AA1005" s="34"/>
      <c r="AB1005" s="35"/>
      <c r="AC1005" s="36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</row>
    <row r="1006" spans="1:40" ht="10.5" customHeight="1">
      <c r="A1006" s="33"/>
      <c r="B1006" s="33"/>
      <c r="C1006" s="33"/>
      <c r="D1006" s="34"/>
      <c r="E1006" s="2"/>
      <c r="F1006" s="2"/>
      <c r="G1006" s="34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34"/>
      <c r="AA1006" s="34"/>
      <c r="AB1006" s="35"/>
      <c r="AC1006" s="36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</row>
    <row r="1007" spans="1:40" ht="10.5" customHeight="1">
      <c r="A1007" s="33"/>
      <c r="B1007" s="33"/>
      <c r="C1007" s="33"/>
      <c r="D1007" s="34"/>
      <c r="E1007" s="2"/>
      <c r="F1007" s="2"/>
      <c r="G1007" s="34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34"/>
      <c r="AA1007" s="34"/>
      <c r="AB1007" s="35"/>
      <c r="AC1007" s="36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</row>
    <row r="1008" spans="1:40" ht="10.5" customHeight="1">
      <c r="A1008" s="33"/>
      <c r="B1008" s="33"/>
      <c r="C1008" s="33"/>
      <c r="D1008" s="34"/>
      <c r="E1008" s="2"/>
      <c r="F1008" s="2"/>
      <c r="G1008" s="34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34"/>
      <c r="AA1008" s="34"/>
      <c r="AB1008" s="35"/>
      <c r="AC1008" s="36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</row>
    <row r="1009" spans="1:40" ht="10.5" customHeight="1">
      <c r="A1009" s="33"/>
      <c r="B1009" s="33"/>
      <c r="C1009" s="33"/>
      <c r="D1009" s="34"/>
      <c r="E1009" s="2"/>
      <c r="F1009" s="2"/>
      <c r="G1009" s="34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34"/>
      <c r="AA1009" s="34"/>
      <c r="AB1009" s="35"/>
      <c r="AC1009" s="36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</row>
    <row r="1010" spans="1:40" ht="10.5" customHeight="1">
      <c r="A1010" s="33"/>
      <c r="B1010" s="33"/>
      <c r="C1010" s="33"/>
      <c r="D1010" s="34"/>
      <c r="E1010" s="2"/>
      <c r="F1010" s="2"/>
      <c r="G1010" s="34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34"/>
      <c r="AA1010" s="34"/>
      <c r="AB1010" s="35"/>
      <c r="AC1010" s="36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</row>
    <row r="1011" spans="1:40" ht="10.5" customHeight="1">
      <c r="A1011" s="33"/>
      <c r="B1011" s="33"/>
      <c r="C1011" s="33"/>
      <c r="D1011" s="34"/>
      <c r="E1011" s="2"/>
      <c r="F1011" s="2"/>
      <c r="G1011" s="34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34"/>
      <c r="AA1011" s="34"/>
      <c r="AB1011" s="35"/>
      <c r="AC1011" s="36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</row>
    <row r="1012" spans="1:40" ht="10.5" customHeight="1">
      <c r="A1012" s="33"/>
      <c r="B1012" s="33"/>
      <c r="C1012" s="33"/>
      <c r="D1012" s="34"/>
      <c r="E1012" s="2"/>
      <c r="F1012" s="2"/>
      <c r="G1012" s="34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34"/>
      <c r="AA1012" s="34"/>
      <c r="AB1012" s="35"/>
      <c r="AC1012" s="36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</row>
    <row r="1013" spans="1:40" ht="10.5" customHeight="1">
      <c r="A1013" s="33"/>
      <c r="B1013" s="33"/>
      <c r="C1013" s="33"/>
      <c r="D1013" s="34"/>
      <c r="E1013" s="2"/>
      <c r="F1013" s="2"/>
      <c r="G1013" s="34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34"/>
      <c r="AA1013" s="34"/>
      <c r="AB1013" s="35"/>
      <c r="AC1013" s="36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</row>
    <row r="1014" spans="1:40" ht="10.5" customHeight="1">
      <c r="A1014" s="33"/>
      <c r="B1014" s="33"/>
      <c r="C1014" s="33"/>
      <c r="D1014" s="34"/>
      <c r="E1014" s="2"/>
      <c r="F1014" s="2"/>
      <c r="G1014" s="34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34"/>
      <c r="AA1014" s="34"/>
      <c r="AB1014" s="35"/>
      <c r="AC1014" s="36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</row>
    <row r="1015" spans="1:40" ht="10.5" customHeight="1">
      <c r="A1015" s="33"/>
      <c r="B1015" s="33"/>
      <c r="C1015" s="33"/>
      <c r="D1015" s="34"/>
      <c r="E1015" s="2"/>
      <c r="F1015" s="2"/>
      <c r="G1015" s="34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34"/>
      <c r="AA1015" s="34"/>
      <c r="AB1015" s="35"/>
      <c r="AC1015" s="36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</row>
    <row r="1016" spans="1:40" ht="10.5" customHeight="1">
      <c r="A1016" s="33"/>
      <c r="B1016" s="33"/>
      <c r="C1016" s="33"/>
      <c r="D1016" s="34"/>
      <c r="E1016" s="2"/>
      <c r="F1016" s="2"/>
      <c r="G1016" s="34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34"/>
      <c r="AA1016" s="34"/>
      <c r="AB1016" s="35"/>
      <c r="AC1016" s="36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</row>
    <row r="1017" spans="1:40" ht="10.5" customHeight="1">
      <c r="A1017" s="33"/>
      <c r="B1017" s="33"/>
      <c r="C1017" s="33"/>
      <c r="D1017" s="34"/>
      <c r="E1017" s="2"/>
      <c r="F1017" s="2"/>
      <c r="G1017" s="34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34"/>
      <c r="AA1017" s="34"/>
      <c r="AB1017" s="35"/>
      <c r="AC1017" s="36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</row>
    <row r="1018" spans="1:40" ht="10.5" customHeight="1">
      <c r="A1018" s="33"/>
      <c r="B1018" s="33"/>
      <c r="C1018" s="33"/>
      <c r="D1018" s="34"/>
      <c r="E1018" s="2"/>
      <c r="F1018" s="2"/>
      <c r="G1018" s="34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34"/>
      <c r="AA1018" s="34"/>
      <c r="AB1018" s="35"/>
      <c r="AC1018" s="36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</row>
    <row r="1019" spans="1:40" ht="10.5" customHeight="1">
      <c r="A1019" s="33"/>
      <c r="B1019" s="33"/>
      <c r="C1019" s="33"/>
      <c r="D1019" s="34"/>
      <c r="E1019" s="2"/>
      <c r="F1019" s="2"/>
      <c r="G1019" s="34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34"/>
      <c r="AA1019" s="34"/>
      <c r="AB1019" s="35"/>
      <c r="AC1019" s="36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</row>
    <row r="1020" spans="1:40" ht="10.5" customHeight="1">
      <c r="A1020" s="33"/>
      <c r="B1020" s="33"/>
      <c r="C1020" s="33"/>
      <c r="D1020" s="34"/>
      <c r="E1020" s="2"/>
      <c r="F1020" s="2"/>
      <c r="G1020" s="34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34"/>
      <c r="AA1020" s="34"/>
      <c r="AB1020" s="35"/>
      <c r="AC1020" s="36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</row>
    <row r="1021" spans="1:40" ht="10.5" customHeight="1">
      <c r="A1021" s="33"/>
      <c r="B1021" s="33"/>
      <c r="C1021" s="33"/>
      <c r="D1021" s="34"/>
      <c r="E1021" s="2"/>
      <c r="F1021" s="2"/>
      <c r="G1021" s="34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34"/>
      <c r="AA1021" s="34"/>
      <c r="AB1021" s="35"/>
      <c r="AC1021" s="36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</row>
    <row r="1022" spans="1:40" ht="10.5" customHeight="1">
      <c r="A1022" s="33"/>
      <c r="B1022" s="33"/>
      <c r="C1022" s="33"/>
      <c r="D1022" s="34"/>
      <c r="E1022" s="2"/>
      <c r="F1022" s="2"/>
      <c r="G1022" s="34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34"/>
      <c r="AA1022" s="34"/>
      <c r="AB1022" s="35"/>
      <c r="AC1022" s="36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</row>
    <row r="1023" spans="1:40" ht="10.5" customHeight="1">
      <c r="A1023" s="33"/>
      <c r="B1023" s="33"/>
      <c r="C1023" s="33"/>
      <c r="D1023" s="34"/>
      <c r="E1023" s="2"/>
      <c r="F1023" s="2"/>
      <c r="G1023" s="34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34"/>
      <c r="AA1023" s="34"/>
      <c r="AB1023" s="35"/>
      <c r="AC1023" s="36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</row>
    <row r="1024" spans="1:40" ht="10.5" customHeight="1">
      <c r="A1024" s="33"/>
      <c r="B1024" s="33"/>
      <c r="C1024" s="33"/>
      <c r="D1024" s="34"/>
      <c r="E1024" s="2"/>
      <c r="F1024" s="2"/>
      <c r="G1024" s="34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34"/>
      <c r="AA1024" s="34"/>
      <c r="AB1024" s="35"/>
      <c r="AC1024" s="36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</row>
    <row r="1025" spans="1:40" ht="10.5" customHeight="1">
      <c r="A1025" s="33"/>
      <c r="B1025" s="33"/>
      <c r="C1025" s="33"/>
      <c r="D1025" s="34"/>
      <c r="E1025" s="2"/>
      <c r="F1025" s="2"/>
      <c r="G1025" s="34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34"/>
      <c r="AA1025" s="34"/>
      <c r="AB1025" s="35"/>
      <c r="AC1025" s="36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</row>
    <row r="1026" spans="1:40" ht="10.5" customHeight="1">
      <c r="A1026" s="33"/>
      <c r="B1026" s="33"/>
      <c r="C1026" s="33"/>
      <c r="D1026" s="34"/>
      <c r="E1026" s="2"/>
      <c r="F1026" s="2"/>
      <c r="G1026" s="34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34"/>
      <c r="AA1026" s="34"/>
      <c r="AB1026" s="35"/>
      <c r="AC1026" s="36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</row>
    <row r="1027" spans="1:40" ht="10.5" customHeight="1">
      <c r="A1027" s="33"/>
      <c r="B1027" s="33"/>
      <c r="C1027" s="33"/>
      <c r="D1027" s="34"/>
      <c r="E1027" s="2"/>
      <c r="F1027" s="2"/>
      <c r="G1027" s="34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34"/>
      <c r="AA1027" s="34"/>
      <c r="AB1027" s="35"/>
      <c r="AC1027" s="36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</row>
    <row r="1028" spans="1:40" ht="10.5" customHeight="1">
      <c r="A1028" s="33"/>
      <c r="B1028" s="33"/>
      <c r="C1028" s="33"/>
      <c r="D1028" s="34"/>
      <c r="E1028" s="2"/>
      <c r="F1028" s="2"/>
      <c r="G1028" s="34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34"/>
      <c r="AA1028" s="34"/>
      <c r="AB1028" s="35"/>
      <c r="AC1028" s="36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</row>
    <row r="1029" spans="1:40" ht="10.5" customHeight="1">
      <c r="A1029" s="33"/>
      <c r="B1029" s="33"/>
      <c r="C1029" s="33"/>
      <c r="D1029" s="34"/>
      <c r="E1029" s="2"/>
      <c r="F1029" s="2"/>
      <c r="G1029" s="34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34"/>
      <c r="AA1029" s="34"/>
      <c r="AB1029" s="35"/>
      <c r="AC1029" s="36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</row>
    <row r="1030" spans="1:40" ht="10.5" customHeight="1">
      <c r="A1030" s="33"/>
      <c r="B1030" s="33"/>
      <c r="C1030" s="33"/>
      <c r="D1030" s="34"/>
      <c r="E1030" s="2"/>
      <c r="F1030" s="2"/>
      <c r="G1030" s="34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34"/>
      <c r="AA1030" s="34"/>
      <c r="AB1030" s="35"/>
      <c r="AC1030" s="36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</row>
    <row r="1031" spans="1:40" ht="10.5" customHeight="1">
      <c r="A1031" s="33"/>
      <c r="B1031" s="33"/>
      <c r="C1031" s="33"/>
      <c r="D1031" s="34"/>
      <c r="E1031" s="2"/>
      <c r="F1031" s="2"/>
      <c r="G1031" s="34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34"/>
      <c r="AA1031" s="34"/>
      <c r="AB1031" s="35"/>
      <c r="AC1031" s="36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</row>
    <row r="1032" spans="1:40" ht="10.5" customHeight="1">
      <c r="A1032" s="33"/>
      <c r="B1032" s="33"/>
      <c r="C1032" s="33"/>
      <c r="D1032" s="34"/>
      <c r="E1032" s="2"/>
      <c r="F1032" s="2"/>
      <c r="G1032" s="34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34"/>
      <c r="AA1032" s="34"/>
      <c r="AB1032" s="35"/>
      <c r="AC1032" s="36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</row>
    <row r="1033" spans="1:40" ht="10.5" customHeight="1">
      <c r="A1033" s="33"/>
      <c r="B1033" s="33"/>
      <c r="C1033" s="33"/>
      <c r="D1033" s="34"/>
      <c r="E1033" s="2"/>
      <c r="F1033" s="2"/>
      <c r="G1033" s="34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34"/>
      <c r="AA1033" s="34"/>
      <c r="AB1033" s="35"/>
      <c r="AC1033" s="36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</row>
    <row r="1034" spans="1:40" ht="10.5" customHeight="1">
      <c r="A1034" s="33"/>
      <c r="B1034" s="33"/>
      <c r="C1034" s="33"/>
      <c r="D1034" s="34"/>
      <c r="E1034" s="2"/>
      <c r="F1034" s="2"/>
      <c r="G1034" s="34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34"/>
      <c r="AA1034" s="34"/>
      <c r="AB1034" s="35"/>
      <c r="AC1034" s="36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</row>
    <row r="1035" spans="1:40" ht="10.5" customHeight="1">
      <c r="A1035" s="33"/>
      <c r="B1035" s="33"/>
      <c r="C1035" s="33"/>
      <c r="D1035" s="34"/>
      <c r="E1035" s="2"/>
      <c r="F1035" s="2"/>
      <c r="G1035" s="34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34"/>
      <c r="AA1035" s="34"/>
      <c r="AB1035" s="35"/>
      <c r="AC1035" s="36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</row>
    <row r="1036" spans="1:40" ht="10.5" customHeight="1">
      <c r="A1036" s="33"/>
      <c r="B1036" s="33"/>
      <c r="C1036" s="33"/>
      <c r="D1036" s="34"/>
      <c r="E1036" s="2"/>
      <c r="F1036" s="2"/>
      <c r="G1036" s="34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34"/>
      <c r="AA1036" s="34"/>
      <c r="AB1036" s="35"/>
      <c r="AC1036" s="36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</row>
    <row r="1037" spans="1:40" ht="10.5" customHeight="1">
      <c r="A1037" s="33"/>
      <c r="B1037" s="33"/>
      <c r="C1037" s="33"/>
      <c r="D1037" s="34"/>
      <c r="E1037" s="2"/>
      <c r="F1037" s="2"/>
      <c r="G1037" s="34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34"/>
      <c r="AA1037" s="34"/>
      <c r="AB1037" s="35"/>
      <c r="AC1037" s="36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</row>
    <row r="1038" spans="1:40" ht="10.5" customHeight="1">
      <c r="A1038" s="33"/>
      <c r="B1038" s="33"/>
      <c r="C1038" s="33"/>
      <c r="D1038" s="34"/>
      <c r="E1038" s="2"/>
      <c r="F1038" s="2"/>
      <c r="G1038" s="34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34"/>
      <c r="AA1038" s="34"/>
      <c r="AB1038" s="35"/>
      <c r="AC1038" s="36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</row>
    <row r="1039" spans="1:40" ht="10.5" customHeight="1">
      <c r="A1039" s="33"/>
      <c r="B1039" s="33"/>
      <c r="C1039" s="33"/>
      <c r="D1039" s="34"/>
      <c r="E1039" s="2"/>
      <c r="F1039" s="2"/>
      <c r="G1039" s="34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34"/>
      <c r="AA1039" s="34"/>
      <c r="AB1039" s="35"/>
      <c r="AC1039" s="36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</row>
    <row r="1040" spans="1:40" ht="10.5" customHeight="1">
      <c r="A1040" s="33"/>
      <c r="B1040" s="33"/>
      <c r="C1040" s="33"/>
      <c r="D1040" s="34"/>
      <c r="E1040" s="2"/>
      <c r="F1040" s="2"/>
      <c r="G1040" s="34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34"/>
      <c r="AA1040" s="34"/>
      <c r="AB1040" s="35"/>
      <c r="AC1040" s="36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</row>
    <row r="1041" spans="1:40" ht="10.5" customHeight="1">
      <c r="A1041" s="33"/>
      <c r="B1041" s="33"/>
      <c r="C1041" s="33"/>
      <c r="D1041" s="34"/>
      <c r="E1041" s="2"/>
      <c r="F1041" s="2"/>
      <c r="G1041" s="34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34"/>
      <c r="AA1041" s="34"/>
      <c r="AB1041" s="35"/>
      <c r="AC1041" s="36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</row>
    <row r="1042" spans="1:40" ht="10.5" customHeight="1">
      <c r="A1042" s="33"/>
      <c r="B1042" s="33"/>
      <c r="C1042" s="33"/>
      <c r="D1042" s="34"/>
      <c r="E1042" s="2"/>
      <c r="F1042" s="2"/>
      <c r="G1042" s="34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34"/>
      <c r="AA1042" s="34"/>
      <c r="AB1042" s="35"/>
      <c r="AC1042" s="36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</row>
    <row r="1043" spans="1:40" ht="10.5" customHeight="1">
      <c r="A1043" s="33"/>
      <c r="B1043" s="33"/>
      <c r="C1043" s="33"/>
      <c r="D1043" s="34"/>
      <c r="E1043" s="2"/>
      <c r="F1043" s="2"/>
      <c r="G1043" s="34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34"/>
      <c r="AA1043" s="34"/>
      <c r="AB1043" s="35"/>
      <c r="AC1043" s="36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</row>
    <row r="1044" spans="1:40" ht="10.5" customHeight="1">
      <c r="A1044" s="33"/>
      <c r="B1044" s="33"/>
      <c r="C1044" s="33"/>
      <c r="D1044" s="34"/>
      <c r="E1044" s="2"/>
      <c r="F1044" s="2"/>
      <c r="G1044" s="34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34"/>
      <c r="AA1044" s="34"/>
      <c r="AB1044" s="35"/>
      <c r="AC1044" s="36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</row>
    <row r="1045" spans="1:40" ht="10.5" customHeight="1">
      <c r="A1045" s="33"/>
      <c r="B1045" s="33"/>
      <c r="C1045" s="33"/>
      <c r="D1045" s="34"/>
      <c r="E1045" s="2"/>
      <c r="F1045" s="2"/>
      <c r="G1045" s="34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34"/>
      <c r="AA1045" s="34"/>
      <c r="AB1045" s="35"/>
      <c r="AC1045" s="36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</row>
    <row r="1046" spans="1:40" ht="10.5" customHeight="1">
      <c r="A1046" s="33"/>
      <c r="B1046" s="33"/>
      <c r="C1046" s="33"/>
      <c r="D1046" s="34"/>
      <c r="E1046" s="2"/>
      <c r="F1046" s="2"/>
      <c r="G1046" s="34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34"/>
      <c r="AA1046" s="34"/>
      <c r="AB1046" s="35"/>
      <c r="AC1046" s="36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</row>
    <row r="1047" spans="1:40" ht="10.5" customHeight="1">
      <c r="A1047" s="33"/>
      <c r="B1047" s="33"/>
      <c r="C1047" s="33"/>
      <c r="D1047" s="34"/>
      <c r="E1047" s="2"/>
      <c r="F1047" s="2"/>
      <c r="G1047" s="34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34"/>
      <c r="AA1047" s="34"/>
      <c r="AB1047" s="35"/>
      <c r="AC1047" s="36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</row>
    <row r="1048" spans="1:40" ht="10.5" customHeight="1">
      <c r="A1048" s="33"/>
      <c r="B1048" s="33"/>
      <c r="C1048" s="33"/>
      <c r="D1048" s="34"/>
      <c r="E1048" s="2"/>
      <c r="F1048" s="2"/>
      <c r="G1048" s="34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34"/>
      <c r="AA1048" s="34"/>
      <c r="AB1048" s="35"/>
      <c r="AC1048" s="36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</row>
    <row r="1049" spans="1:40" ht="10.5" customHeight="1">
      <c r="A1049" s="33"/>
      <c r="B1049" s="33"/>
      <c r="C1049" s="33"/>
      <c r="D1049" s="34"/>
      <c r="E1049" s="2"/>
      <c r="F1049" s="2"/>
      <c r="G1049" s="34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34"/>
      <c r="AA1049" s="34"/>
      <c r="AB1049" s="35"/>
      <c r="AC1049" s="36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</row>
    <row r="1050" spans="1:40" ht="10.5" customHeight="1">
      <c r="A1050" s="33"/>
      <c r="B1050" s="33"/>
      <c r="C1050" s="33"/>
      <c r="D1050" s="34"/>
      <c r="E1050" s="2"/>
      <c r="F1050" s="2"/>
      <c r="G1050" s="34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34"/>
      <c r="AA1050" s="34"/>
      <c r="AB1050" s="35"/>
      <c r="AC1050" s="36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</row>
    <row r="1051" spans="1:40" ht="10.5" customHeight="1">
      <c r="A1051" s="33"/>
      <c r="B1051" s="33"/>
      <c r="C1051" s="33"/>
      <c r="D1051" s="34"/>
      <c r="E1051" s="2"/>
      <c r="F1051" s="2"/>
      <c r="G1051" s="34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34"/>
      <c r="AA1051" s="34"/>
      <c r="AB1051" s="35"/>
      <c r="AC1051" s="36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</row>
    <row r="1052" spans="1:40" ht="10.5" customHeight="1">
      <c r="A1052" s="33"/>
      <c r="B1052" s="33"/>
      <c r="C1052" s="33"/>
      <c r="D1052" s="34"/>
      <c r="E1052" s="2"/>
      <c r="F1052" s="2"/>
      <c r="G1052" s="34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34"/>
      <c r="AA1052" s="34"/>
      <c r="AB1052" s="35"/>
      <c r="AC1052" s="36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</row>
    <row r="1053" spans="1:40" ht="10.5" customHeight="1">
      <c r="A1053" s="33"/>
      <c r="B1053" s="33"/>
      <c r="C1053" s="33"/>
      <c r="D1053" s="34"/>
      <c r="E1053" s="2"/>
      <c r="F1053" s="2"/>
      <c r="G1053" s="34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34"/>
      <c r="AA1053" s="34"/>
      <c r="AB1053" s="35"/>
      <c r="AC1053" s="36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</row>
    <row r="1054" spans="1:40" ht="10.5" customHeight="1">
      <c r="A1054" s="33"/>
      <c r="B1054" s="33"/>
      <c r="C1054" s="33"/>
      <c r="D1054" s="34"/>
      <c r="E1054" s="2"/>
      <c r="F1054" s="2"/>
      <c r="G1054" s="34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34"/>
      <c r="AA1054" s="34"/>
      <c r="AB1054" s="35"/>
      <c r="AC1054" s="36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</row>
    <row r="1055" spans="1:40" ht="10.5" customHeight="1">
      <c r="A1055" s="33"/>
      <c r="B1055" s="33"/>
      <c r="C1055" s="33"/>
      <c r="D1055" s="34"/>
      <c r="E1055" s="2"/>
      <c r="F1055" s="2"/>
      <c r="G1055" s="34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34"/>
      <c r="AA1055" s="34"/>
      <c r="AB1055" s="35"/>
      <c r="AC1055" s="36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</row>
    <row r="1056" spans="1:40" ht="10.5" customHeight="1">
      <c r="A1056" s="33"/>
      <c r="B1056" s="33"/>
      <c r="C1056" s="33"/>
      <c r="D1056" s="34"/>
      <c r="E1056" s="2"/>
      <c r="F1056" s="2"/>
      <c r="G1056" s="34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34"/>
      <c r="AA1056" s="34"/>
      <c r="AB1056" s="35"/>
      <c r="AC1056" s="36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</row>
    <row r="1057" spans="1:40" ht="10.5" customHeight="1">
      <c r="A1057" s="33"/>
      <c r="B1057" s="33"/>
      <c r="C1057" s="33"/>
      <c r="D1057" s="34"/>
      <c r="E1057" s="2"/>
      <c r="F1057" s="2"/>
      <c r="G1057" s="34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34"/>
      <c r="AA1057" s="34"/>
      <c r="AB1057" s="35"/>
      <c r="AC1057" s="36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</row>
    <row r="1058" spans="1:40" ht="10.5" customHeight="1">
      <c r="A1058" s="33"/>
      <c r="B1058" s="33"/>
      <c r="C1058" s="33"/>
      <c r="D1058" s="34"/>
      <c r="E1058" s="2"/>
      <c r="F1058" s="2"/>
      <c r="G1058" s="34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34"/>
      <c r="AA1058" s="34"/>
      <c r="AB1058" s="35"/>
      <c r="AC1058" s="36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</row>
    <row r="1059" spans="1:40" ht="10.5" customHeight="1">
      <c r="A1059" s="33"/>
      <c r="B1059" s="33"/>
      <c r="C1059" s="33"/>
      <c r="D1059" s="34"/>
      <c r="E1059" s="2"/>
      <c r="F1059" s="2"/>
      <c r="G1059" s="34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34"/>
      <c r="AA1059" s="34"/>
      <c r="AB1059" s="35"/>
      <c r="AC1059" s="36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</row>
    <row r="1060" spans="1:40" ht="10.5" customHeight="1">
      <c r="A1060" s="33"/>
      <c r="B1060" s="33"/>
      <c r="C1060" s="33"/>
      <c r="D1060" s="34"/>
      <c r="E1060" s="2"/>
      <c r="F1060" s="2"/>
      <c r="G1060" s="34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34"/>
      <c r="AA1060" s="34"/>
      <c r="AB1060" s="35"/>
      <c r="AC1060" s="36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</row>
    <row r="1061" spans="1:40" ht="10.5" customHeight="1">
      <c r="A1061" s="33"/>
      <c r="B1061" s="33"/>
      <c r="C1061" s="33"/>
      <c r="D1061" s="34"/>
      <c r="E1061" s="2"/>
      <c r="F1061" s="2"/>
      <c r="G1061" s="34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34"/>
      <c r="AA1061" s="34"/>
      <c r="AB1061" s="35"/>
      <c r="AC1061" s="36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</row>
    <row r="1062" spans="1:40" ht="10.5" customHeight="1">
      <c r="A1062" s="33"/>
      <c r="B1062" s="33"/>
      <c r="C1062" s="33"/>
      <c r="D1062" s="34"/>
      <c r="E1062" s="2"/>
      <c r="F1062" s="2"/>
      <c r="G1062" s="34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34"/>
      <c r="AA1062" s="34"/>
      <c r="AB1062" s="35"/>
      <c r="AC1062" s="36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</row>
    <row r="1063" spans="1:40" ht="10.5" customHeight="1">
      <c r="A1063" s="33"/>
      <c r="B1063" s="33"/>
      <c r="C1063" s="33"/>
      <c r="D1063" s="34"/>
      <c r="E1063" s="2"/>
      <c r="F1063" s="2"/>
      <c r="G1063" s="34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34"/>
      <c r="AA1063" s="34"/>
      <c r="AB1063" s="35"/>
      <c r="AC1063" s="36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</row>
    <row r="1064" spans="1:40" ht="10.5" customHeight="1">
      <c r="A1064" s="33"/>
      <c r="B1064" s="33"/>
      <c r="C1064" s="33"/>
      <c r="D1064" s="34"/>
      <c r="E1064" s="2"/>
      <c r="F1064" s="2"/>
      <c r="G1064" s="34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34"/>
      <c r="AA1064" s="34"/>
      <c r="AB1064" s="35"/>
      <c r="AC1064" s="36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</row>
    <row r="1065" spans="1:40" ht="10.5" customHeight="1">
      <c r="A1065" s="33"/>
      <c r="B1065" s="33"/>
      <c r="C1065" s="33"/>
      <c r="D1065" s="34"/>
      <c r="E1065" s="2"/>
      <c r="F1065" s="2"/>
      <c r="G1065" s="34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34"/>
      <c r="AA1065" s="34"/>
      <c r="AB1065" s="35"/>
      <c r="AC1065" s="36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</row>
    <row r="1066" spans="1:40" ht="10.5" customHeight="1">
      <c r="A1066" s="33"/>
      <c r="B1066" s="33"/>
      <c r="C1066" s="33"/>
      <c r="D1066" s="34"/>
      <c r="E1066" s="2"/>
      <c r="F1066" s="2"/>
      <c r="G1066" s="34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34"/>
      <c r="AA1066" s="34"/>
      <c r="AB1066" s="35"/>
      <c r="AC1066" s="36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</row>
    <row r="1067" spans="1:40" ht="10.5" customHeight="1">
      <c r="A1067" s="33"/>
      <c r="B1067" s="33"/>
      <c r="C1067" s="33"/>
      <c r="D1067" s="34"/>
      <c r="E1067" s="2"/>
      <c r="F1067" s="2"/>
      <c r="G1067" s="34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34"/>
      <c r="AA1067" s="34"/>
      <c r="AB1067" s="35"/>
      <c r="AC1067" s="36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</row>
    <row r="1068" spans="1:40" ht="10.5" customHeight="1">
      <c r="A1068" s="33"/>
      <c r="B1068" s="33"/>
      <c r="C1068" s="33"/>
      <c r="D1068" s="34"/>
      <c r="E1068" s="2"/>
      <c r="F1068" s="2"/>
      <c r="G1068" s="34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34"/>
      <c r="AA1068" s="34"/>
      <c r="AB1068" s="35"/>
      <c r="AC1068" s="36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</row>
    <row r="1069" spans="1:40" ht="10.5" customHeight="1">
      <c r="A1069" s="33"/>
      <c r="B1069" s="33"/>
      <c r="C1069" s="33"/>
      <c r="D1069" s="34"/>
      <c r="E1069" s="2"/>
      <c r="F1069" s="2"/>
      <c r="G1069" s="34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34"/>
      <c r="AA1069" s="34"/>
      <c r="AB1069" s="35"/>
      <c r="AC1069" s="36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</row>
    <row r="1070" spans="1:40" ht="10.5" customHeight="1">
      <c r="A1070" s="33"/>
      <c r="B1070" s="33"/>
      <c r="C1070" s="33"/>
      <c r="D1070" s="34"/>
      <c r="E1070" s="2"/>
      <c r="F1070" s="2"/>
      <c r="G1070" s="34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34"/>
      <c r="AA1070" s="34"/>
      <c r="AB1070" s="35"/>
      <c r="AC1070" s="36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</row>
    <row r="1071" spans="1:40" ht="10.5" customHeight="1">
      <c r="A1071" s="33"/>
      <c r="B1071" s="33"/>
      <c r="C1071" s="33"/>
      <c r="D1071" s="34"/>
      <c r="E1071" s="2"/>
      <c r="F1071" s="2"/>
      <c r="G1071" s="34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34"/>
      <c r="AA1071" s="34"/>
      <c r="AB1071" s="35"/>
      <c r="AC1071" s="36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</row>
    <row r="1072" spans="1:40" ht="10.5" customHeight="1">
      <c r="A1072" s="33"/>
      <c r="B1072" s="33"/>
      <c r="C1072" s="33"/>
      <c r="D1072" s="34"/>
      <c r="E1072" s="2"/>
      <c r="F1072" s="2"/>
      <c r="G1072" s="34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34"/>
      <c r="AA1072" s="34"/>
      <c r="AB1072" s="35"/>
      <c r="AC1072" s="36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</row>
    <row r="1073" spans="1:40" ht="10.5" customHeight="1">
      <c r="A1073" s="33"/>
      <c r="B1073" s="33"/>
      <c r="C1073" s="33"/>
      <c r="D1073" s="34"/>
      <c r="E1073" s="2"/>
      <c r="F1073" s="2"/>
      <c r="G1073" s="34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34"/>
      <c r="AA1073" s="34"/>
      <c r="AB1073" s="35"/>
      <c r="AC1073" s="36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</row>
    <row r="1074" spans="1:40" ht="10.5" customHeight="1">
      <c r="A1074" s="33"/>
      <c r="B1074" s="33"/>
      <c r="C1074" s="33"/>
      <c r="D1074" s="34"/>
      <c r="E1074" s="2"/>
      <c r="F1074" s="2"/>
      <c r="G1074" s="34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34"/>
      <c r="AA1074" s="34"/>
      <c r="AB1074" s="35"/>
      <c r="AC1074" s="36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</row>
    <row r="1075" spans="1:40" ht="10.5" customHeight="1">
      <c r="A1075" s="33"/>
      <c r="B1075" s="33"/>
      <c r="C1075" s="33"/>
      <c r="D1075" s="34"/>
      <c r="E1075" s="2"/>
      <c r="F1075" s="2"/>
      <c r="G1075" s="34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34"/>
      <c r="AA1075" s="34"/>
      <c r="AB1075" s="35"/>
      <c r="AC1075" s="36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</row>
    <row r="1076" spans="1:40" ht="10.5" customHeight="1">
      <c r="A1076" s="33"/>
      <c r="B1076" s="33"/>
      <c r="C1076" s="33"/>
      <c r="D1076" s="34"/>
      <c r="E1076" s="2"/>
      <c r="F1076" s="2"/>
      <c r="G1076" s="34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34"/>
      <c r="AA1076" s="34"/>
      <c r="AB1076" s="35"/>
      <c r="AC1076" s="36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</row>
    <row r="1077" spans="1:40" ht="10.5" customHeight="1">
      <c r="A1077" s="33"/>
      <c r="B1077" s="33"/>
      <c r="C1077" s="33"/>
      <c r="D1077" s="34"/>
      <c r="E1077" s="2"/>
      <c r="F1077" s="2"/>
      <c r="G1077" s="34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34"/>
      <c r="AA1077" s="34"/>
      <c r="AB1077" s="35"/>
      <c r="AC1077" s="36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</row>
    <row r="1078" spans="1:40" ht="10.5" customHeight="1">
      <c r="A1078" s="33"/>
      <c r="B1078" s="33"/>
      <c r="C1078" s="33"/>
      <c r="D1078" s="34"/>
      <c r="E1078" s="2"/>
      <c r="F1078" s="2"/>
      <c r="G1078" s="34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34"/>
      <c r="AA1078" s="34"/>
      <c r="AB1078" s="35"/>
      <c r="AC1078" s="36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</row>
    <row r="1079" spans="1:40" ht="10.5" customHeight="1">
      <c r="A1079" s="33"/>
      <c r="B1079" s="33"/>
      <c r="C1079" s="33"/>
      <c r="D1079" s="34"/>
      <c r="E1079" s="2"/>
      <c r="F1079" s="2"/>
      <c r="G1079" s="34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34"/>
      <c r="AA1079" s="34"/>
      <c r="AB1079" s="35"/>
      <c r="AC1079" s="36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</row>
    <row r="1080" spans="1:40" ht="10.5" customHeight="1">
      <c r="A1080" s="33"/>
      <c r="B1080" s="33"/>
      <c r="C1080" s="33"/>
      <c r="D1080" s="34"/>
      <c r="E1080" s="2"/>
      <c r="F1080" s="2"/>
      <c r="G1080" s="34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34"/>
      <c r="AA1080" s="34"/>
      <c r="AB1080" s="35"/>
      <c r="AC1080" s="36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</row>
    <row r="1081" spans="1:40" ht="10.5" customHeight="1">
      <c r="A1081" s="33"/>
      <c r="B1081" s="33"/>
      <c r="C1081" s="33"/>
      <c r="D1081" s="34"/>
      <c r="E1081" s="2"/>
      <c r="F1081" s="2"/>
      <c r="G1081" s="34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34"/>
      <c r="AA1081" s="34"/>
      <c r="AB1081" s="35"/>
      <c r="AC1081" s="36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</row>
    <row r="1082" spans="1:40" ht="10.5" customHeight="1">
      <c r="A1082" s="33"/>
      <c r="B1082" s="33"/>
      <c r="C1082" s="33"/>
      <c r="D1082" s="34"/>
      <c r="E1082" s="2"/>
      <c r="F1082" s="2"/>
      <c r="G1082" s="34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34"/>
      <c r="AA1082" s="34"/>
      <c r="AB1082" s="35"/>
      <c r="AC1082" s="36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</row>
    <row r="1083" spans="1:40" ht="10.5" customHeight="1">
      <c r="A1083" s="33"/>
      <c r="B1083" s="33"/>
      <c r="C1083" s="33"/>
      <c r="D1083" s="34"/>
      <c r="E1083" s="2"/>
      <c r="F1083" s="2"/>
      <c r="G1083" s="34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34"/>
      <c r="AA1083" s="34"/>
      <c r="AB1083" s="35"/>
      <c r="AC1083" s="36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</row>
  </sheetData>
  <sheetProtection/>
  <mergeCells count="853">
    <mergeCell ref="Y43:Y44"/>
    <mergeCell ref="C43:C44"/>
    <mergeCell ref="F45:F46"/>
    <mergeCell ref="G43:G44"/>
    <mergeCell ref="G45:G46"/>
    <mergeCell ref="A47:A48"/>
    <mergeCell ref="B47:B48"/>
    <mergeCell ref="C47:C48"/>
    <mergeCell ref="E47:E48"/>
    <mergeCell ref="B43:B44"/>
    <mergeCell ref="A43:A44"/>
    <mergeCell ref="B41:B42"/>
    <mergeCell ref="B45:B46"/>
    <mergeCell ref="F47:F48"/>
    <mergeCell ref="G47:G48"/>
    <mergeCell ref="C41:C42"/>
    <mergeCell ref="F51:F52"/>
    <mergeCell ref="F41:F42"/>
    <mergeCell ref="F37:F38"/>
    <mergeCell ref="F43:F44"/>
    <mergeCell ref="E57:E58"/>
    <mergeCell ref="F39:F40"/>
    <mergeCell ref="A27:A28"/>
    <mergeCell ref="B27:B28"/>
    <mergeCell ref="C27:C28"/>
    <mergeCell ref="E27:E28"/>
    <mergeCell ref="F27:F28"/>
    <mergeCell ref="F33:F34"/>
    <mergeCell ref="D41:D42"/>
    <mergeCell ref="D33:D34"/>
    <mergeCell ref="A33:A34"/>
    <mergeCell ref="B33:B34"/>
    <mergeCell ref="C33:C34"/>
    <mergeCell ref="Y51:Y52"/>
    <mergeCell ref="G33:G34"/>
    <mergeCell ref="Y33:Y34"/>
    <mergeCell ref="F35:F36"/>
    <mergeCell ref="E39:E40"/>
    <mergeCell ref="E45:E46"/>
    <mergeCell ref="E33:E34"/>
    <mergeCell ref="A51:A52"/>
    <mergeCell ref="B51:B52"/>
    <mergeCell ref="C51:C52"/>
    <mergeCell ref="E51:E52"/>
    <mergeCell ref="E37:E38"/>
    <mergeCell ref="A39:A40"/>
    <mergeCell ref="C45:C46"/>
    <mergeCell ref="D43:D44"/>
    <mergeCell ref="G35:G36"/>
    <mergeCell ref="G37:G38"/>
    <mergeCell ref="G41:G42"/>
    <mergeCell ref="E155:E156"/>
    <mergeCell ref="E109:E110"/>
    <mergeCell ref="E117:E118"/>
    <mergeCell ref="F87:F88"/>
    <mergeCell ref="F85:F86"/>
    <mergeCell ref="E61:E62"/>
    <mergeCell ref="E43:E44"/>
    <mergeCell ref="G29:G30"/>
    <mergeCell ref="G51:G52"/>
    <mergeCell ref="E41:E42"/>
    <mergeCell ref="B25:B26"/>
    <mergeCell ref="C25:C26"/>
    <mergeCell ref="E25:E26"/>
    <mergeCell ref="G27:G28"/>
    <mergeCell ref="D51:D52"/>
    <mergeCell ref="B39:B40"/>
    <mergeCell ref="G25:G26"/>
    <mergeCell ref="E7:E8"/>
    <mergeCell ref="F7:F8"/>
    <mergeCell ref="G7:G8"/>
    <mergeCell ref="Y7:Y8"/>
    <mergeCell ref="E21:E22"/>
    <mergeCell ref="F21:F22"/>
    <mergeCell ref="G21:G22"/>
    <mergeCell ref="Y21:Y22"/>
    <mergeCell ref="E87:E88"/>
    <mergeCell ref="E15:E16"/>
    <mergeCell ref="E11:E12"/>
    <mergeCell ref="E49:E50"/>
    <mergeCell ref="F73:F74"/>
    <mergeCell ref="F49:F50"/>
    <mergeCell ref="F55:F56"/>
    <mergeCell ref="E53:E54"/>
    <mergeCell ref="F53:F54"/>
    <mergeCell ref="E29:E30"/>
    <mergeCell ref="E93:E94"/>
    <mergeCell ref="E95:E96"/>
    <mergeCell ref="D93:D94"/>
    <mergeCell ref="D95:D96"/>
    <mergeCell ref="E105:E106"/>
    <mergeCell ref="E101:E102"/>
    <mergeCell ref="E55:E56"/>
    <mergeCell ref="E59:E60"/>
    <mergeCell ref="E71:E72"/>
    <mergeCell ref="E77:E78"/>
    <mergeCell ref="E75:E76"/>
    <mergeCell ref="E83:E84"/>
    <mergeCell ref="F77:F78"/>
    <mergeCell ref="E67:E68"/>
    <mergeCell ref="F57:F58"/>
    <mergeCell ref="E69:E70"/>
    <mergeCell ref="F67:F68"/>
    <mergeCell ref="F75:F76"/>
    <mergeCell ref="F59:F60"/>
    <mergeCell ref="F71:F72"/>
    <mergeCell ref="F63:F64"/>
    <mergeCell ref="D113:D114"/>
    <mergeCell ref="G159:G160"/>
    <mergeCell ref="F159:F160"/>
    <mergeCell ref="E115:E116"/>
    <mergeCell ref="E119:E120"/>
    <mergeCell ref="D159:D160"/>
    <mergeCell ref="F113:F114"/>
    <mergeCell ref="E129:E130"/>
    <mergeCell ref="F155:F156"/>
    <mergeCell ref="F139:F140"/>
    <mergeCell ref="Y133:Y134"/>
    <mergeCell ref="Y129:Y130"/>
    <mergeCell ref="Y131:Y132"/>
    <mergeCell ref="D73:D74"/>
    <mergeCell ref="E73:E74"/>
    <mergeCell ref="D69:D70"/>
    <mergeCell ref="D71:D72"/>
    <mergeCell ref="Y87:Y88"/>
    <mergeCell ref="Y69:Y70"/>
    <mergeCell ref="Y77:Y78"/>
    <mergeCell ref="Y179:Y180"/>
    <mergeCell ref="Y219:Y220"/>
    <mergeCell ref="Y211:Y212"/>
    <mergeCell ref="Y217:Y218"/>
    <mergeCell ref="AB236:AB237"/>
    <mergeCell ref="Y139:Y140"/>
    <mergeCell ref="Y207:Y208"/>
    <mergeCell ref="Y171:Y172"/>
    <mergeCell ref="Y177:Y178"/>
    <mergeCell ref="Y203:Y204"/>
    <mergeCell ref="Y209:Y210"/>
    <mergeCell ref="Y201:Y202"/>
    <mergeCell ref="Y195:Y196"/>
    <mergeCell ref="Y193:Y194"/>
    <mergeCell ref="Y183:Y184"/>
    <mergeCell ref="Y191:Y192"/>
    <mergeCell ref="Y197:Y198"/>
    <mergeCell ref="Y173:Y174"/>
    <mergeCell ref="Y169:Y170"/>
    <mergeCell ref="Y165:Y166"/>
    <mergeCell ref="Y161:Y162"/>
    <mergeCell ref="Y187:Y188"/>
    <mergeCell ref="A95:A96"/>
    <mergeCell ref="A101:A102"/>
    <mergeCell ref="A187:A188"/>
    <mergeCell ref="A183:A184"/>
    <mergeCell ref="A165:A166"/>
    <mergeCell ref="Y123:Y124"/>
    <mergeCell ref="Y127:Y128"/>
    <mergeCell ref="Y117:Y118"/>
    <mergeCell ref="Y119:Y120"/>
    <mergeCell ref="Y97:Y98"/>
    <mergeCell ref="Y103:Y104"/>
    <mergeCell ref="Y125:Y126"/>
    <mergeCell ref="C207:C208"/>
    <mergeCell ref="Y143:Y144"/>
    <mergeCell ref="Y135:Y136"/>
    <mergeCell ref="C211:C212"/>
    <mergeCell ref="C203:C204"/>
    <mergeCell ref="C143:C144"/>
    <mergeCell ref="C139:C140"/>
    <mergeCell ref="C135:C136"/>
    <mergeCell ref="C177:C178"/>
    <mergeCell ref="C165:C166"/>
    <mergeCell ref="C219:C220"/>
    <mergeCell ref="C217:C218"/>
    <mergeCell ref="C209:C210"/>
    <mergeCell ref="A77:A78"/>
    <mergeCell ref="A197:A198"/>
    <mergeCell ref="A219:A220"/>
    <mergeCell ref="B155:B156"/>
    <mergeCell ref="B147:B148"/>
    <mergeCell ref="B219:B220"/>
    <mergeCell ref="B217:B218"/>
    <mergeCell ref="A211:A212"/>
    <mergeCell ref="B201:B202"/>
    <mergeCell ref="B207:B208"/>
    <mergeCell ref="A207:A208"/>
    <mergeCell ref="B211:B212"/>
    <mergeCell ref="A199:A200"/>
    <mergeCell ref="B199:B200"/>
    <mergeCell ref="A209:A210"/>
    <mergeCell ref="A93:A94"/>
    <mergeCell ref="A89:A90"/>
    <mergeCell ref="B93:B94"/>
    <mergeCell ref="C93:C94"/>
    <mergeCell ref="C89:C90"/>
    <mergeCell ref="A201:A202"/>
    <mergeCell ref="A195:A196"/>
    <mergeCell ref="A169:A170"/>
    <mergeCell ref="A113:A114"/>
    <mergeCell ref="A222:A223"/>
    <mergeCell ref="A224:A225"/>
    <mergeCell ref="A217:A218"/>
    <mergeCell ref="A203:A204"/>
    <mergeCell ref="A179:A180"/>
    <mergeCell ref="A191:A192"/>
    <mergeCell ref="A177:A178"/>
    <mergeCell ref="A159:A160"/>
    <mergeCell ref="A161:A162"/>
    <mergeCell ref="B209:B210"/>
    <mergeCell ref="B197:B198"/>
    <mergeCell ref="B195:B196"/>
    <mergeCell ref="B203:B204"/>
    <mergeCell ref="B165:B166"/>
    <mergeCell ref="B169:B170"/>
    <mergeCell ref="B193:B194"/>
    <mergeCell ref="B179:B180"/>
    <mergeCell ref="B173:B174"/>
    <mergeCell ref="A193:A194"/>
    <mergeCell ref="B191:B192"/>
    <mergeCell ref="B183:B184"/>
    <mergeCell ref="B187:B188"/>
    <mergeCell ref="A185:A186"/>
    <mergeCell ref="B185:B186"/>
    <mergeCell ref="G23:G24"/>
    <mergeCell ref="G31:G32"/>
    <mergeCell ref="E35:E36"/>
    <mergeCell ref="F23:F24"/>
    <mergeCell ref="E23:E24"/>
    <mergeCell ref="A35:A36"/>
    <mergeCell ref="B35:B36"/>
    <mergeCell ref="B23:B24"/>
    <mergeCell ref="F25:F26"/>
    <mergeCell ref="D27:D28"/>
    <mergeCell ref="A29:A30"/>
    <mergeCell ref="E31:E32"/>
    <mergeCell ref="F31:F32"/>
    <mergeCell ref="D31:D32"/>
    <mergeCell ref="C29:C30"/>
    <mergeCell ref="A31:A32"/>
    <mergeCell ref="F29:F30"/>
    <mergeCell ref="G39:G40"/>
    <mergeCell ref="A23:A24"/>
    <mergeCell ref="B37:B38"/>
    <mergeCell ref="C37:C38"/>
    <mergeCell ref="D25:D26"/>
    <mergeCell ref="A25:A26"/>
    <mergeCell ref="C35:C36"/>
    <mergeCell ref="C39:C40"/>
    <mergeCell ref="B31:B32"/>
    <mergeCell ref="B29:B30"/>
    <mergeCell ref="B19:B20"/>
    <mergeCell ref="F15:F16"/>
    <mergeCell ref="E13:E14"/>
    <mergeCell ref="E17:E18"/>
    <mergeCell ref="F17:F18"/>
    <mergeCell ref="F19:F20"/>
    <mergeCell ref="E19:E20"/>
    <mergeCell ref="C13:C14"/>
    <mergeCell ref="C17:C18"/>
    <mergeCell ref="C7:C8"/>
    <mergeCell ref="D19:D20"/>
    <mergeCell ref="B21:B22"/>
    <mergeCell ref="C21:C22"/>
    <mergeCell ref="B9:B10"/>
    <mergeCell ref="C9:C10"/>
    <mergeCell ref="C11:C12"/>
    <mergeCell ref="C15:C16"/>
    <mergeCell ref="B13:B14"/>
    <mergeCell ref="B17:B18"/>
    <mergeCell ref="A1:AD1"/>
    <mergeCell ref="G13:G14"/>
    <mergeCell ref="G15:G16"/>
    <mergeCell ref="Y5:Y6"/>
    <mergeCell ref="Z3:Z4"/>
    <mergeCell ref="Y3:Y4"/>
    <mergeCell ref="Y15:Y16"/>
    <mergeCell ref="G3:G4"/>
    <mergeCell ref="F5:F6"/>
    <mergeCell ref="B11:B12"/>
    <mergeCell ref="E9:E10"/>
    <mergeCell ref="A3:A4"/>
    <mergeCell ref="AC3:AC4"/>
    <mergeCell ref="AD3:AD4"/>
    <mergeCell ref="AB3:AB4"/>
    <mergeCell ref="H3:X3"/>
    <mergeCell ref="D3:D4"/>
    <mergeCell ref="E3:E4"/>
    <mergeCell ref="B3:C4"/>
    <mergeCell ref="B7:B8"/>
    <mergeCell ref="F3:F4"/>
    <mergeCell ref="D5:D6"/>
    <mergeCell ref="C5:C6"/>
    <mergeCell ref="A5:A6"/>
    <mergeCell ref="B5:B6"/>
    <mergeCell ref="E5:E6"/>
    <mergeCell ref="A2:AC2"/>
    <mergeCell ref="F11:F12"/>
    <mergeCell ref="F9:F10"/>
    <mergeCell ref="G9:G10"/>
    <mergeCell ref="G11:G12"/>
    <mergeCell ref="F13:F14"/>
    <mergeCell ref="G5:G6"/>
    <mergeCell ref="Y9:Y10"/>
    <mergeCell ref="AA3:AA4"/>
    <mergeCell ref="A7:A8"/>
    <mergeCell ref="Y109:Y110"/>
    <mergeCell ref="Y101:Y102"/>
    <mergeCell ref="Y105:Y106"/>
    <mergeCell ref="Y11:Y12"/>
    <mergeCell ref="Y13:Y14"/>
    <mergeCell ref="H11:X12"/>
    <mergeCell ref="Y95:Y96"/>
    <mergeCell ref="Y61:Y62"/>
    <mergeCell ref="Y85:Y86"/>
    <mergeCell ref="Y73:Y74"/>
    <mergeCell ref="Y93:Y94"/>
    <mergeCell ref="Y89:Y90"/>
    <mergeCell ref="Z85:Z86"/>
    <mergeCell ref="AB85:AB86"/>
    <mergeCell ref="H115:X116"/>
    <mergeCell ref="H119:X120"/>
    <mergeCell ref="H89:X90"/>
    <mergeCell ref="H95:X96"/>
    <mergeCell ref="Y115:Y116"/>
    <mergeCell ref="Y113:Y114"/>
    <mergeCell ref="H71:X72"/>
    <mergeCell ref="Y53:Y54"/>
    <mergeCell ref="Y63:Y64"/>
    <mergeCell ref="Y65:Y66"/>
    <mergeCell ref="Y59:Y60"/>
    <mergeCell ref="AA85:AA86"/>
    <mergeCell ref="Y71:Y72"/>
    <mergeCell ref="Y75:Y76"/>
    <mergeCell ref="Y67:Y68"/>
    <mergeCell ref="G19:G20"/>
    <mergeCell ref="G17:G18"/>
    <mergeCell ref="Y29:Y30"/>
    <mergeCell ref="Y37:Y38"/>
    <mergeCell ref="Y35:Y36"/>
    <mergeCell ref="Y17:Y18"/>
    <mergeCell ref="Y19:Y20"/>
    <mergeCell ref="Y31:Y32"/>
    <mergeCell ref="H49:X50"/>
    <mergeCell ref="Y23:Y24"/>
    <mergeCell ref="Y55:Y56"/>
    <mergeCell ref="Y57:Y58"/>
    <mergeCell ref="Y45:Y46"/>
    <mergeCell ref="Y49:Y50"/>
    <mergeCell ref="Y39:Y40"/>
    <mergeCell ref="Y25:Y26"/>
    <mergeCell ref="Y41:Y42"/>
    <mergeCell ref="Y27:Y28"/>
    <mergeCell ref="Y47:Y48"/>
    <mergeCell ref="A119:A120"/>
    <mergeCell ref="A115:A116"/>
    <mergeCell ref="B123:B124"/>
    <mergeCell ref="B127:B128"/>
    <mergeCell ref="B115:B116"/>
    <mergeCell ref="A117:A118"/>
    <mergeCell ref="B121:B122"/>
    <mergeCell ref="B61:B62"/>
    <mergeCell ref="C101:C102"/>
    <mergeCell ref="C95:C96"/>
    <mergeCell ref="C71:C72"/>
    <mergeCell ref="C73:C74"/>
    <mergeCell ref="B73:B74"/>
    <mergeCell ref="B71:B72"/>
    <mergeCell ref="A131:A132"/>
    <mergeCell ref="B77:B78"/>
    <mergeCell ref="C113:C114"/>
    <mergeCell ref="B81:B82"/>
    <mergeCell ref="C81:C82"/>
    <mergeCell ref="B91:B92"/>
    <mergeCell ref="C91:C92"/>
    <mergeCell ref="B99:B100"/>
    <mergeCell ref="C99:C100"/>
    <mergeCell ref="B107:B108"/>
    <mergeCell ref="A137:A138"/>
    <mergeCell ref="E127:E128"/>
    <mergeCell ref="A173:A174"/>
    <mergeCell ref="A171:A172"/>
    <mergeCell ref="A139:A140"/>
    <mergeCell ref="A153:A154"/>
    <mergeCell ref="A143:A144"/>
    <mergeCell ref="A147:A148"/>
    <mergeCell ref="A135:A136"/>
    <mergeCell ref="A127:A128"/>
    <mergeCell ref="A53:A54"/>
    <mergeCell ref="A145:A146"/>
    <mergeCell ref="A151:A152"/>
    <mergeCell ref="A163:A164"/>
    <mergeCell ref="A123:A124"/>
    <mergeCell ref="A149:A150"/>
    <mergeCell ref="A155:A156"/>
    <mergeCell ref="A129:A130"/>
    <mergeCell ref="A133:A134"/>
    <mergeCell ref="A121:A122"/>
    <mergeCell ref="A69:A70"/>
    <mergeCell ref="A73:A74"/>
    <mergeCell ref="A71:A72"/>
    <mergeCell ref="A21:A22"/>
    <mergeCell ref="A49:A50"/>
    <mergeCell ref="A37:A38"/>
    <mergeCell ref="A41:A42"/>
    <mergeCell ref="A61:A62"/>
    <mergeCell ref="A45:A46"/>
    <mergeCell ref="A55:A56"/>
    <mergeCell ref="A81:A82"/>
    <mergeCell ref="A91:A92"/>
    <mergeCell ref="A99:A100"/>
    <mergeCell ref="A107:A108"/>
    <mergeCell ref="A83:A84"/>
    <mergeCell ref="A97:A98"/>
    <mergeCell ref="A103:A104"/>
    <mergeCell ref="A105:A106"/>
    <mergeCell ref="A87:A88"/>
    <mergeCell ref="A85:A86"/>
    <mergeCell ref="B139:B140"/>
    <mergeCell ref="B131:B132"/>
    <mergeCell ref="C115:C116"/>
    <mergeCell ref="C117:C118"/>
    <mergeCell ref="B117:B118"/>
    <mergeCell ref="B113:B114"/>
    <mergeCell ref="C127:C128"/>
    <mergeCell ref="C119:C120"/>
    <mergeCell ref="B119:B120"/>
    <mergeCell ref="B129:B130"/>
    <mergeCell ref="B133:B134"/>
    <mergeCell ref="C131:C132"/>
    <mergeCell ref="C133:C134"/>
    <mergeCell ref="B135:B136"/>
    <mergeCell ref="B69:B70"/>
    <mergeCell ref="C107:C108"/>
    <mergeCell ref="B85:B86"/>
    <mergeCell ref="B87:B88"/>
    <mergeCell ref="B83:B84"/>
    <mergeCell ref="B171:B172"/>
    <mergeCell ref="C169:C170"/>
    <mergeCell ref="D161:D162"/>
    <mergeCell ref="B89:B90"/>
    <mergeCell ref="B95:B96"/>
    <mergeCell ref="B101:B102"/>
    <mergeCell ref="B105:B106"/>
    <mergeCell ref="B153:B154"/>
    <mergeCell ref="C153:C154"/>
    <mergeCell ref="D147:D148"/>
    <mergeCell ref="B143:B144"/>
    <mergeCell ref="D143:D144"/>
    <mergeCell ref="B161:B162"/>
    <mergeCell ref="C159:C160"/>
    <mergeCell ref="C147:C148"/>
    <mergeCell ref="C155:C156"/>
    <mergeCell ref="C161:C162"/>
    <mergeCell ref="B149:B150"/>
    <mergeCell ref="C149:C150"/>
    <mergeCell ref="B159:B160"/>
    <mergeCell ref="C85:C86"/>
    <mergeCell ref="C87:C88"/>
    <mergeCell ref="C55:C56"/>
    <mergeCell ref="C77:C78"/>
    <mergeCell ref="C57:C58"/>
    <mergeCell ref="C69:C70"/>
    <mergeCell ref="C61:C62"/>
    <mergeCell ref="C59:C60"/>
    <mergeCell ref="C83:C84"/>
    <mergeCell ref="D57:D58"/>
    <mergeCell ref="D49:D50"/>
    <mergeCell ref="D83:D84"/>
    <mergeCell ref="D99:D100"/>
    <mergeCell ref="D107:D108"/>
    <mergeCell ref="D89:D90"/>
    <mergeCell ref="D85:D86"/>
    <mergeCell ref="E197:E198"/>
    <mergeCell ref="E177:E178"/>
    <mergeCell ref="E171:E172"/>
    <mergeCell ref="E173:E174"/>
    <mergeCell ref="E179:E180"/>
    <mergeCell ref="D119:D120"/>
    <mergeCell ref="D155:D156"/>
    <mergeCell ref="D129:D130"/>
    <mergeCell ref="D135:D136"/>
    <mergeCell ref="E169:E170"/>
    <mergeCell ref="F173:F174"/>
    <mergeCell ref="G193:G194"/>
    <mergeCell ref="G191:G192"/>
    <mergeCell ref="F187:F188"/>
    <mergeCell ref="G187:G188"/>
    <mergeCell ref="G177:G178"/>
    <mergeCell ref="G183:G184"/>
    <mergeCell ref="G179:G180"/>
    <mergeCell ref="F175:F176"/>
    <mergeCell ref="G197:G198"/>
    <mergeCell ref="G195:G196"/>
    <mergeCell ref="E159:E160"/>
    <mergeCell ref="F143:F144"/>
    <mergeCell ref="F197:F198"/>
    <mergeCell ref="F195:F196"/>
    <mergeCell ref="F179:F180"/>
    <mergeCell ref="F193:F194"/>
    <mergeCell ref="F191:F192"/>
    <mergeCell ref="F183:F184"/>
    <mergeCell ref="E183:E184"/>
    <mergeCell ref="E185:E186"/>
    <mergeCell ref="D193:D194"/>
    <mergeCell ref="D191:D192"/>
    <mergeCell ref="D139:D140"/>
    <mergeCell ref="D133:D134"/>
    <mergeCell ref="D169:D170"/>
    <mergeCell ref="D171:D172"/>
    <mergeCell ref="D149:D150"/>
    <mergeCell ref="D153:D154"/>
    <mergeCell ref="C173:C174"/>
    <mergeCell ref="C193:C194"/>
    <mergeCell ref="D195:D196"/>
    <mergeCell ref="C185:C186"/>
    <mergeCell ref="C195:C196"/>
    <mergeCell ref="E195:E196"/>
    <mergeCell ref="C183:C184"/>
    <mergeCell ref="C187:C188"/>
    <mergeCell ref="E187:E188"/>
    <mergeCell ref="C191:C192"/>
    <mergeCell ref="C179:C180"/>
    <mergeCell ref="E165:E166"/>
    <mergeCell ref="E161:E162"/>
    <mergeCell ref="F171:F172"/>
    <mergeCell ref="F177:F178"/>
    <mergeCell ref="F169:F170"/>
    <mergeCell ref="F165:F166"/>
    <mergeCell ref="D173:D174"/>
    <mergeCell ref="C171:C172"/>
    <mergeCell ref="D177:D178"/>
    <mergeCell ref="F109:F110"/>
    <mergeCell ref="F93:F94"/>
    <mergeCell ref="F101:F102"/>
    <mergeCell ref="F95:F96"/>
    <mergeCell ref="F97:F98"/>
    <mergeCell ref="F161:F162"/>
    <mergeCell ref="F105:F106"/>
    <mergeCell ref="G55:G56"/>
    <mergeCell ref="G49:G50"/>
    <mergeCell ref="G73:G74"/>
    <mergeCell ref="G53:G54"/>
    <mergeCell ref="G59:G60"/>
    <mergeCell ref="G57:G58"/>
    <mergeCell ref="G67:G68"/>
    <mergeCell ref="G63:G64"/>
    <mergeCell ref="G65:G66"/>
    <mergeCell ref="G75:G76"/>
    <mergeCell ref="G87:G88"/>
    <mergeCell ref="G93:G94"/>
    <mergeCell ref="G105:G106"/>
    <mergeCell ref="G77:G78"/>
    <mergeCell ref="G71:G72"/>
    <mergeCell ref="G85:G86"/>
    <mergeCell ref="G171:G172"/>
    <mergeCell ref="G169:G170"/>
    <mergeCell ref="G173:G174"/>
    <mergeCell ref="G165:G166"/>
    <mergeCell ref="G109:G110"/>
    <mergeCell ref="F61:F62"/>
    <mergeCell ref="F69:F70"/>
    <mergeCell ref="G95:G96"/>
    <mergeCell ref="G61:G62"/>
    <mergeCell ref="G69:G70"/>
    <mergeCell ref="G113:G114"/>
    <mergeCell ref="G101:G102"/>
    <mergeCell ref="G89:G90"/>
    <mergeCell ref="G153:G154"/>
    <mergeCell ref="G131:G132"/>
    <mergeCell ref="G143:G144"/>
    <mergeCell ref="G119:G120"/>
    <mergeCell ref="G129:G130"/>
    <mergeCell ref="G97:G98"/>
    <mergeCell ref="G103:G104"/>
    <mergeCell ref="G207:G208"/>
    <mergeCell ref="F201:F202"/>
    <mergeCell ref="J236:J237"/>
    <mergeCell ref="G219:G220"/>
    <mergeCell ref="G217:G218"/>
    <mergeCell ref="H236:H237"/>
    <mergeCell ref="I236:I237"/>
    <mergeCell ref="G236:G237"/>
    <mergeCell ref="F211:F212"/>
    <mergeCell ref="E217:E218"/>
    <mergeCell ref="E219:E220"/>
    <mergeCell ref="G211:G212"/>
    <mergeCell ref="G209:G210"/>
    <mergeCell ref="G201:G202"/>
    <mergeCell ref="G203:G204"/>
    <mergeCell ref="E201:E202"/>
    <mergeCell ref="E207:E208"/>
    <mergeCell ref="F207:F208"/>
    <mergeCell ref="C49:C50"/>
    <mergeCell ref="C31:C32"/>
    <mergeCell ref="E209:E210"/>
    <mergeCell ref="D236:D237"/>
    <mergeCell ref="E203:E204"/>
    <mergeCell ref="F236:F237"/>
    <mergeCell ref="F203:F204"/>
    <mergeCell ref="F217:F218"/>
    <mergeCell ref="F219:F220"/>
    <mergeCell ref="F209:F210"/>
    <mergeCell ref="D13:D14"/>
    <mergeCell ref="D11:D12"/>
    <mergeCell ref="E211:E212"/>
    <mergeCell ref="E236:E237"/>
    <mergeCell ref="D207:D208"/>
    <mergeCell ref="A15:A16"/>
    <mergeCell ref="B15:B16"/>
    <mergeCell ref="D15:D16"/>
    <mergeCell ref="C109:C110"/>
    <mergeCell ref="B49:B50"/>
    <mergeCell ref="B55:B56"/>
    <mergeCell ref="B57:B58"/>
    <mergeCell ref="B59:B60"/>
    <mergeCell ref="A9:A10"/>
    <mergeCell ref="A11:A12"/>
    <mergeCell ref="A13:A14"/>
    <mergeCell ref="A17:A18"/>
    <mergeCell ref="A19:A20"/>
    <mergeCell ref="A57:A58"/>
    <mergeCell ref="A59:A60"/>
    <mergeCell ref="A75:A76"/>
    <mergeCell ref="B75:B76"/>
    <mergeCell ref="C75:C76"/>
    <mergeCell ref="D75:D76"/>
    <mergeCell ref="C19:C20"/>
    <mergeCell ref="C23:C24"/>
    <mergeCell ref="D67:D68"/>
    <mergeCell ref="B53:B54"/>
    <mergeCell ref="C53:C54"/>
    <mergeCell ref="D53:D54"/>
    <mergeCell ref="E143:E144"/>
    <mergeCell ref="E133:E134"/>
    <mergeCell ref="E135:E136"/>
    <mergeCell ref="G147:G148"/>
    <mergeCell ref="F133:F134"/>
    <mergeCell ref="F147:F148"/>
    <mergeCell ref="G139:G140"/>
    <mergeCell ref="F135:F136"/>
    <mergeCell ref="G133:G134"/>
    <mergeCell ref="G135:G136"/>
    <mergeCell ref="F123:F124"/>
    <mergeCell ref="F127:F128"/>
    <mergeCell ref="F117:F118"/>
    <mergeCell ref="F115:F116"/>
    <mergeCell ref="G123:G124"/>
    <mergeCell ref="G115:G116"/>
    <mergeCell ref="G117:G118"/>
    <mergeCell ref="F119:F120"/>
    <mergeCell ref="C65:C66"/>
    <mergeCell ref="D65:D66"/>
    <mergeCell ref="E65:E66"/>
    <mergeCell ref="F65:F66"/>
    <mergeCell ref="A67:A68"/>
    <mergeCell ref="B67:B68"/>
    <mergeCell ref="C67:C68"/>
    <mergeCell ref="A79:A80"/>
    <mergeCell ref="B79:B80"/>
    <mergeCell ref="C79:C80"/>
    <mergeCell ref="E79:E80"/>
    <mergeCell ref="A63:A64"/>
    <mergeCell ref="B63:B64"/>
    <mergeCell ref="C63:C64"/>
    <mergeCell ref="E63:E64"/>
    <mergeCell ref="A65:A66"/>
    <mergeCell ref="B65:B66"/>
    <mergeCell ref="F79:F80"/>
    <mergeCell ref="G79:G80"/>
    <mergeCell ref="Y79:Y80"/>
    <mergeCell ref="E81:E82"/>
    <mergeCell ref="F81:F82"/>
    <mergeCell ref="G81:G82"/>
    <mergeCell ref="Y81:Y82"/>
    <mergeCell ref="F83:F84"/>
    <mergeCell ref="G83:G84"/>
    <mergeCell ref="Y83:Y84"/>
    <mergeCell ref="E91:E92"/>
    <mergeCell ref="F91:F92"/>
    <mergeCell ref="G91:G92"/>
    <mergeCell ref="Y91:Y92"/>
    <mergeCell ref="F89:F90"/>
    <mergeCell ref="E85:E86"/>
    <mergeCell ref="E89:E90"/>
    <mergeCell ref="E99:E100"/>
    <mergeCell ref="F99:F100"/>
    <mergeCell ref="G99:G100"/>
    <mergeCell ref="Y99:Y100"/>
    <mergeCell ref="B97:B98"/>
    <mergeCell ref="C97:C98"/>
    <mergeCell ref="D97:D98"/>
    <mergeCell ref="E97:E98"/>
    <mergeCell ref="E107:E108"/>
    <mergeCell ref="F107:F108"/>
    <mergeCell ref="G107:G108"/>
    <mergeCell ref="Y107:Y108"/>
    <mergeCell ref="B103:B104"/>
    <mergeCell ref="C103:C104"/>
    <mergeCell ref="E103:E104"/>
    <mergeCell ref="F103:F104"/>
    <mergeCell ref="C105:C106"/>
    <mergeCell ref="D105:D106"/>
    <mergeCell ref="A111:A112"/>
    <mergeCell ref="B111:B112"/>
    <mergeCell ref="C111:C112"/>
    <mergeCell ref="D111:D112"/>
    <mergeCell ref="B109:B110"/>
    <mergeCell ref="A109:A110"/>
    <mergeCell ref="D109:D110"/>
    <mergeCell ref="F137:F138"/>
    <mergeCell ref="G137:G138"/>
    <mergeCell ref="Y137:Y138"/>
    <mergeCell ref="E111:E112"/>
    <mergeCell ref="F111:F112"/>
    <mergeCell ref="G111:G112"/>
    <mergeCell ref="Y111:Y112"/>
    <mergeCell ref="F131:F132"/>
    <mergeCell ref="F129:F130"/>
    <mergeCell ref="E123:E124"/>
    <mergeCell ref="C121:C122"/>
    <mergeCell ref="B137:B138"/>
    <mergeCell ref="C137:C138"/>
    <mergeCell ref="D137:D138"/>
    <mergeCell ref="E131:E132"/>
    <mergeCell ref="G127:G128"/>
    <mergeCell ref="C129:C130"/>
    <mergeCell ref="C123:C124"/>
    <mergeCell ref="D131:D132"/>
    <mergeCell ref="E137:E138"/>
    <mergeCell ref="E113:E114"/>
    <mergeCell ref="D115:D116"/>
    <mergeCell ref="A141:A142"/>
    <mergeCell ref="B141:B142"/>
    <mergeCell ref="C141:C142"/>
    <mergeCell ref="E141:E142"/>
    <mergeCell ref="A125:A126"/>
    <mergeCell ref="B125:B126"/>
    <mergeCell ref="C125:C126"/>
    <mergeCell ref="E139:E140"/>
    <mergeCell ref="F141:F142"/>
    <mergeCell ref="G141:G142"/>
    <mergeCell ref="Y141:Y142"/>
    <mergeCell ref="E121:E122"/>
    <mergeCell ref="F121:F122"/>
    <mergeCell ref="G121:G122"/>
    <mergeCell ref="Y121:Y122"/>
    <mergeCell ref="E125:E126"/>
    <mergeCell ref="F125:F126"/>
    <mergeCell ref="G125:G126"/>
    <mergeCell ref="F149:F150"/>
    <mergeCell ref="G149:G150"/>
    <mergeCell ref="Y149:Y150"/>
    <mergeCell ref="E145:E146"/>
    <mergeCell ref="F145:F146"/>
    <mergeCell ref="G145:G146"/>
    <mergeCell ref="Y145:Y146"/>
    <mergeCell ref="Y147:Y148"/>
    <mergeCell ref="E147:E148"/>
    <mergeCell ref="B145:B146"/>
    <mergeCell ref="C145:C146"/>
    <mergeCell ref="E151:E152"/>
    <mergeCell ref="B151:B152"/>
    <mergeCell ref="C151:C152"/>
    <mergeCell ref="E149:E150"/>
    <mergeCell ref="F151:F152"/>
    <mergeCell ref="G151:G152"/>
    <mergeCell ref="Y151:Y152"/>
    <mergeCell ref="A157:A158"/>
    <mergeCell ref="B157:B158"/>
    <mergeCell ref="C157:C158"/>
    <mergeCell ref="E157:E158"/>
    <mergeCell ref="F157:F158"/>
    <mergeCell ref="G157:G158"/>
    <mergeCell ref="Y157:Y158"/>
    <mergeCell ref="E163:E164"/>
    <mergeCell ref="Y155:Y156"/>
    <mergeCell ref="H155:X156"/>
    <mergeCell ref="E153:E154"/>
    <mergeCell ref="F153:F154"/>
    <mergeCell ref="G155:G156"/>
    <mergeCell ref="G161:G162"/>
    <mergeCell ref="Y153:Y154"/>
    <mergeCell ref="Y159:Y160"/>
    <mergeCell ref="H159:X160"/>
    <mergeCell ref="A167:A168"/>
    <mergeCell ref="B167:B168"/>
    <mergeCell ref="C167:C168"/>
    <mergeCell ref="E167:E168"/>
    <mergeCell ref="F167:F168"/>
    <mergeCell ref="G167:G168"/>
    <mergeCell ref="B175:B176"/>
    <mergeCell ref="C175:C176"/>
    <mergeCell ref="E175:E176"/>
    <mergeCell ref="F163:F164"/>
    <mergeCell ref="G163:G164"/>
    <mergeCell ref="Y163:Y164"/>
    <mergeCell ref="Y167:Y168"/>
    <mergeCell ref="B163:B164"/>
    <mergeCell ref="C163:C164"/>
    <mergeCell ref="D163:D164"/>
    <mergeCell ref="G175:G176"/>
    <mergeCell ref="Y175:Y176"/>
    <mergeCell ref="A181:A182"/>
    <mergeCell ref="B181:B182"/>
    <mergeCell ref="C181:C182"/>
    <mergeCell ref="E181:E182"/>
    <mergeCell ref="G181:G182"/>
    <mergeCell ref="Y181:Y182"/>
    <mergeCell ref="B177:B178"/>
    <mergeCell ref="A175:A176"/>
    <mergeCell ref="Y185:Y186"/>
    <mergeCell ref="A189:A190"/>
    <mergeCell ref="B189:B190"/>
    <mergeCell ref="C189:C190"/>
    <mergeCell ref="E189:E190"/>
    <mergeCell ref="F189:F190"/>
    <mergeCell ref="G189:G190"/>
    <mergeCell ref="Y189:Y190"/>
    <mergeCell ref="C199:C200"/>
    <mergeCell ref="D199:D200"/>
    <mergeCell ref="E199:E200"/>
    <mergeCell ref="F199:F200"/>
    <mergeCell ref="F185:F186"/>
    <mergeCell ref="G185:G186"/>
    <mergeCell ref="C197:C198"/>
    <mergeCell ref="D197:D198"/>
    <mergeCell ref="E191:E192"/>
    <mergeCell ref="E193:E194"/>
    <mergeCell ref="G199:G200"/>
    <mergeCell ref="Y199:Y200"/>
    <mergeCell ref="A205:A206"/>
    <mergeCell ref="B205:B206"/>
    <mergeCell ref="C205:C206"/>
    <mergeCell ref="E205:E206"/>
    <mergeCell ref="F205:F206"/>
    <mergeCell ref="G205:G206"/>
    <mergeCell ref="Y205:Y206"/>
    <mergeCell ref="C201:C202"/>
    <mergeCell ref="Y215:Y216"/>
    <mergeCell ref="A213:A214"/>
    <mergeCell ref="B213:B214"/>
    <mergeCell ref="C213:C214"/>
    <mergeCell ref="E213:E214"/>
    <mergeCell ref="D213:D214"/>
    <mergeCell ref="D215:D216"/>
    <mergeCell ref="F213:F214"/>
    <mergeCell ref="G213:G214"/>
    <mergeCell ref="Y213:Y214"/>
    <mergeCell ref="A215:A216"/>
    <mergeCell ref="B215:B216"/>
    <mergeCell ref="C215:C216"/>
    <mergeCell ref="E215:E216"/>
    <mergeCell ref="F215:F216"/>
    <mergeCell ref="G215:G216"/>
  </mergeCells>
  <hyperlinks>
    <hyperlink ref="AB5" r:id="rId1" display="mailto:elva.spordiliit@mail.ee"/>
    <hyperlink ref="AB9" r:id="rId2" display="mailto:elva.spordiliit@mail.ee"/>
    <hyperlink ref="AB11" r:id="rId3" display="mailto:fotokeskus@hot.ee"/>
    <hyperlink ref="AB13" r:id="rId4" display="mailto:rattapood@solo.ee"/>
    <hyperlink ref="AB15" r:id="rId5" display="mailto:rattapood@solo.ee"/>
    <hyperlink ref="AB17" r:id="rId6" display="mailto:rattapood@solo.ee"/>
    <hyperlink ref="AB19" r:id="rId7" display="mailto:kristenkivistik@gmail.com"/>
    <hyperlink ref="AB20" r:id="rId8" display="mailto:kristian.randver@rimibaltic.com"/>
    <hyperlink ref="AB23" r:id="rId9" display="mailto:info@mtbest.ee"/>
    <hyperlink ref="AB31" r:id="rId10" display="mailto:rattapood@solo.ee"/>
    <hyperlink ref="AB35" r:id="rId11" display="mailto:info@mtbest.ee"/>
    <hyperlink ref="AB39" r:id="rId12" display="mailto:rattapood@gmail.com"/>
    <hyperlink ref="AB43" r:id="rId13" display="mailto:rattapood@solo.ee"/>
    <hyperlink ref="AB45" r:id="rId14" display="mailto:bivarix@bivarix.ee"/>
    <hyperlink ref="AB55" r:id="rId15" display="mailto:smaasing@gmail.com"/>
    <hyperlink ref="AB57" r:id="rId16" display="mailto:smaasing@gmail.com"/>
    <hyperlink ref="AB59" r:id="rId17" display="mailto:info@mtbest.ee"/>
    <hyperlink ref="AB61" r:id="rId18" display="mailto:juri717@hot.ee"/>
    <hyperlink ref="AB69" r:id="rId19" display="mailto:tartumaraton@tartumaraton.ee"/>
    <hyperlink ref="AB71" r:id="rId20" display="mailto:tarmo@aksimotell.ee"/>
    <hyperlink ref="AB73" r:id="rId21" display="mailto:tartumaraton@tartumaraton.ee"/>
    <hyperlink ref="AB77" r:id="rId22" display="mailto:juhatus@rattaklubi.ee"/>
    <hyperlink ref="AB85" r:id="rId23" display="mailto:rattapood@solo.ee"/>
    <hyperlink ref="AB87" r:id="rId24" display="mailto:info@mtbest.ee"/>
    <hyperlink ref="AB89" r:id="rId25" display="mailto:fotokeskus@hot.ee"/>
    <hyperlink ref="AB93" r:id="rId26" display="mailto:kristenkivistik@gmail.com"/>
    <hyperlink ref="AB94" r:id="rId27" display="mailto:klubi@pyhaloomaaed.ee"/>
    <hyperlink ref="AB95" r:id="rId28" display="mailto:fotokeskus@hot.ee"/>
    <hyperlink ref="AB101" r:id="rId29" display="mailto:info@mtbest.ee"/>
    <hyperlink ref="AB113" r:id="rId30" display="mailto:klubi@pyhaloomaaed.ee"/>
    <hyperlink ref="AB115" r:id="rId31" display="mailto:fotokeskus@hot.ee"/>
    <hyperlink ref="AB117" r:id="rId32" display="mailto:info@proklubi.ee"/>
    <hyperlink ref="AB123" r:id="rId33" display="mailto:info@taaramaeklubi.ee"/>
    <hyperlink ref="AB127" r:id="rId34" display="mailto:info@mtbest.ee"/>
    <hyperlink ref="AB129" r:id="rId35" display="mailto:kaidojuur@gmail.com"/>
    <hyperlink ref="AB131" r:id="rId36" display="mailto:triinu.laurits@gmail.com"/>
    <hyperlink ref="AB133" r:id="rId37" display="mailto:jooks@jooks.ee"/>
    <hyperlink ref="AB135" r:id="rId38" display="mailto:jooks@jooks.ee"/>
    <hyperlink ref="AB139" r:id="rId39" display="mailto:info@cfc.ee"/>
    <hyperlink ref="AB143" r:id="rId40" display="mailto:info@cfc.ee"/>
    <hyperlink ref="AB147" r:id="rId41" display="mailto:rattapood@solo.ee"/>
    <hyperlink ref="AB153" r:id="rId42" display="mailto:rattapood@solo.ee"/>
    <hyperlink ref="AB155" r:id="rId43" display="mailto:fotokeskus@hot.ee"/>
    <hyperlink ref="AB161" r:id="rId44" display="mailto:ejl@ejl.ee"/>
    <hyperlink ref="AB165" r:id="rId45" display="mailto:info@mtbest.ee"/>
    <hyperlink ref="AB169" r:id="rId46" display="mailto:info@proklubi.ee"/>
    <hyperlink ref="AB171" r:id="rId47" display="mailto:info@taaramaeklubi.ee"/>
    <hyperlink ref="AB173" r:id="rId48" display="mailto:rattapood@solo.ee"/>
    <hyperlink ref="AB177" r:id="rId49" display="mailto:rattapood@solo.ee"/>
    <hyperlink ref="AB179" r:id="rId50" display="mailto:info@taaramaeklubi.ee"/>
    <hyperlink ref="AB183" r:id="rId51" display="mailto:info@mtbest.ee"/>
    <hyperlink ref="AB187" r:id="rId52" display="mailto:kaidojuur@gmail.com"/>
    <hyperlink ref="AB191" r:id="rId53" display="mailto:rattapood@solo.ee"/>
    <hyperlink ref="AB193" r:id="rId54" display="mailto:tartumaraton@tartumaraton.ee"/>
    <hyperlink ref="AB195" r:id="rId55" display="mailto:raplamaark@hot.ee"/>
    <hyperlink ref="AB197" r:id="rId56" display="mailto:jooks@jooks.ee"/>
    <hyperlink ref="AB201" r:id="rId57" display="mailto:juhatus@rattaklubi.ee"/>
    <hyperlink ref="AB202" r:id="rId58" display="mailto:veiko@rattaklubi.ee"/>
    <hyperlink ref="AB209" r:id="rId59" display="mailto:kristenkivistik@gmail.com"/>
    <hyperlink ref="AB211" r:id="rId60" display="mailto:info@proklubi.ee"/>
    <hyperlink ref="AB217" r:id="rId61" display="mailto:info@taaramaeklubi.ee"/>
    <hyperlink ref="AB219" r:id="rId62" display="mailto:rattapood@gmail.com"/>
    <hyperlink ref="AB7" r:id="rId63" display="karikasari@aerobike.ee"/>
    <hyperlink ref="AB21" r:id="rId64" display="karikasari@aerobike.ee"/>
    <hyperlink ref="AB25" r:id="rId65" display="mailto:info@proklubi.ee"/>
    <hyperlink ref="AB119" r:id="rId66" display="mailto:fotokeskus@hot.ee"/>
    <hyperlink ref="AB105" r:id="rId67" display="karikasari@aerobike.ee"/>
    <hyperlink ref="AB109" r:id="rId68" display="karikasari@aerobike.ee"/>
    <hyperlink ref="AB203" r:id="rId69" display="mailto:elva.spordiliit@mail.ee"/>
    <hyperlink ref="AB27" r:id="rId70" display="mailto:info@taaramaeklubi.ee"/>
    <hyperlink ref="AB29" r:id="rId71" display="mailto:info@proklubi.ee"/>
    <hyperlink ref="AB33" r:id="rId72" display="karikasari@aerobike.ee"/>
    <hyperlink ref="AB37" r:id="rId73" display="karikasari@aerobike.ee"/>
    <hyperlink ref="AB41" r:id="rId74" display="mailto:info@proklubi.ee"/>
    <hyperlink ref="AB47" r:id="rId75" display="mailto:info@proklubi.ee"/>
    <hyperlink ref="AB51" r:id="rId76" display="mailto:bivarix@bivarix.ee"/>
    <hyperlink ref="AB53" r:id="rId77" display="karikasari@aerobike.ee"/>
    <hyperlink ref="AB63" r:id="rId78" display="karikasari@aerobike.ee"/>
    <hyperlink ref="AB65" r:id="rId79" display="mailto:info@proklubi.ee"/>
    <hyperlink ref="AB67" r:id="rId80" display="mailto:info@taaramaeklubi.ee"/>
    <hyperlink ref="AB75" r:id="rId81" display="karikasari@aerobike.ee"/>
    <hyperlink ref="AB79" r:id="rId82" display="mailto:info@proklubi.ee"/>
    <hyperlink ref="AB81" r:id="rId83" display="karikasari@aerobike.ee"/>
    <hyperlink ref="AB83" r:id="rId84" display="mailto:info@taaramaeklubi.ee"/>
    <hyperlink ref="AB91" r:id="rId85" display="mailto:kristenkivistik@gmail.com"/>
    <hyperlink ref="AB97" r:id="rId86" display="karikasari@aerobike.ee"/>
    <hyperlink ref="AB99" r:id="rId87" display="mailto:tartumaraton@tartumaraton.ee"/>
    <hyperlink ref="AB103" r:id="rId88" display="karikasari@aerobike.ee"/>
    <hyperlink ref="AB107" r:id="rId89" display="karikasari@aerobike.ee"/>
    <hyperlink ref="AB111" r:id="rId90" display="karikasari@aerobike.ee"/>
    <hyperlink ref="AB121" r:id="rId91" display="karikasari@aerobike.ee"/>
    <hyperlink ref="AB125" r:id="rId92" display="karikasari@aerobike.ee"/>
    <hyperlink ref="AB137" r:id="rId93" display="mailto:info@taaramaeklubi.ee"/>
    <hyperlink ref="AB141" r:id="rId94" display="mailto:info@proklubi.ee"/>
    <hyperlink ref="AB145" r:id="rId95" display="karikasari@aerobike.ee"/>
    <hyperlink ref="AB149" r:id="rId96" display="karikasari@aerobike.ee"/>
    <hyperlink ref="AB151" r:id="rId97" display="karikasari@aerobike.ee"/>
    <hyperlink ref="AB157" r:id="rId98" display="mailto:info@proklubi.ee"/>
    <hyperlink ref="AB163" r:id="rId99" display="karikasari@aerobike.ee"/>
    <hyperlink ref="AB167" r:id="rId100" display="karikasari@aerobike.ee"/>
    <hyperlink ref="AB175" r:id="rId101" display="mailto:info@proklubi.ee"/>
    <hyperlink ref="AB181" r:id="rId102" display="karikasari@aerobike.ee"/>
    <hyperlink ref="AB185" r:id="rId103" display="mailto:info@proklubi.ee"/>
    <hyperlink ref="AB189" r:id="rId104" display="karikasari@aerobike.ee"/>
    <hyperlink ref="AB205" r:id="rId105" display="karikasari@aerobike.ee"/>
    <hyperlink ref="AB213" r:id="rId106" display="karikasari@aerobike.ee"/>
    <hyperlink ref="AB215" r:id="rId107" display="karikasari@aerobike.ee"/>
    <hyperlink ref="AB199" r:id="rId108" display="info@haanjamatkad.ee"/>
  </hyperlinks>
  <printOptions/>
  <pageMargins left="0.7" right="0.7" top="0.75" bottom="0.75" header="0.3" footer="0.3"/>
  <pageSetup horizontalDpi="300" verticalDpi="300" orientation="landscape" paperSize="9" scale="88" r:id="rId109"/>
  <rowBreaks count="4" manualBreakCount="4">
    <brk id="50" max="39" man="1"/>
    <brk id="100" max="255" man="1"/>
    <brk id="150" max="255" man="1"/>
    <brk id="200" max="255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Solnask</dc:creator>
  <cp:keywords/>
  <dc:description/>
  <cp:lastModifiedBy>EJL Eesti Jalgratturite Liit</cp:lastModifiedBy>
  <cp:lastPrinted>2016-04-17T11:04:28Z</cp:lastPrinted>
  <dcterms:created xsi:type="dcterms:W3CDTF">2016-04-15T07:53:42Z</dcterms:created>
  <dcterms:modified xsi:type="dcterms:W3CDTF">2023-01-23T08:55:10Z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