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codeName="ThisWorkbook"/>
  <bookViews>
    <workbookView xWindow="20680" yWindow="520" windowWidth="31640" windowHeight="26760" activeTab="1"/>
  </bookViews>
  <sheets>
    <sheet name="1-Informatsioon" sheetId="1" r:id="rId1"/>
    <sheet name="2-Hinnangud" sheetId="2" r:id="rId2"/>
    <sheet name="3-Pildid" sheetId="3" r:id="rId3"/>
  </sheets>
  <definedNames/>
  <calcPr calcId="191029"/>
  <extLst/>
</workbook>
</file>

<file path=xl/comments1.xml><?xml version="1.0" encoding="utf-8"?>
<comments xmlns="http://schemas.openxmlformats.org/spreadsheetml/2006/main">
  <authors>
    <author>Jaan Lepajõe</author>
    <author>Microsoft Office User</author>
  </authors>
  <commentList>
    <comment ref="I8" authorId="0">
      <text>
        <r>
          <rPr>
            <sz val="11"/>
            <color rgb="FF000000"/>
            <rFont val="Arial"/>
            <family val="2"/>
          </rPr>
          <t xml:space="preserve">-Märkimisväärne itsident (selgitus kasti)
</t>
        </r>
        <r>
          <rPr>
            <sz val="11"/>
            <color rgb="FF000000"/>
            <rFont val="Arial"/>
            <family val="2"/>
          </rPr>
          <t xml:space="preserve">-Märkimisväärne õnnetus osavõtjaga (selgitus kasti)
</t>
        </r>
        <r>
          <rPr>
            <sz val="11"/>
            <color rgb="FF000000"/>
            <rFont val="Arial"/>
            <family val="2"/>
          </rPr>
          <t xml:space="preserve">-Märkimisväärsed otsused kohtunike kogu poolt (diskvalifitseerimine, elimineerimine, olulised trahvid, sõidu neutralisatsioon või ära jätmine jne. (selgitus kasti)
</t>
        </r>
        <r>
          <rPr>
            <sz val="11"/>
            <color rgb="FF000000"/>
            <rFont val="Arial"/>
            <family val="2"/>
          </rPr>
          <t>-Oluline info korraldajale ja/või alaliidule (selgitus kasti)</t>
        </r>
      </text>
    </comment>
    <comment ref="B19" authorId="1">
      <text>
        <r>
          <rPr>
            <b/>
            <sz val="10"/>
            <color rgb="FF000000"/>
            <rFont val="Tahoma"/>
            <family val="2"/>
          </rPr>
          <t xml:space="preserve">Kelle poole pöörduda, kui on vaja tulemusi muuta?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10"/>
            <color rgb="FF000000"/>
            <rFont val="Arial"/>
            <family val="2"/>
          </rPr>
          <t>Mis stardid olid juhendi järgi kavas (näiteks esimene start M16/NJ, teine start NE/NU, kolmas start ME/MU).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C8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ID#AAAAH6rnj-0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Üldine informatsioon
</t>
        </r>
        <r>
          <rPr>
            <sz val="11"/>
            <color rgb="FF000000"/>
            <rFont val="Arial"/>
            <family val="2"/>
          </rPr>
          <t xml:space="preserve">Kas infovahetus korraldaja ja peakohtuniku vahel oli küllaldane ja õigeaegne ?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Reklaam
</t>
        </r>
        <r>
          <rPr>
            <sz val="11"/>
            <color rgb="FF000000"/>
            <rFont val="Arial"/>
            <family val="2"/>
          </rPr>
          <t>Kas võimalikele pealtvaatajatele ja sõitjatele tehti enne sõitu piisavalt reklaami ?</t>
        </r>
      </text>
    </comment>
    <comment ref="C9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ID#AAAAH6rnj_0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Rajakaart ja trassi kirjeldus 
</t>
        </r>
        <r>
          <rPr>
            <sz val="11"/>
            <color rgb="FF000000"/>
            <rFont val="Arial"/>
            <family val="2"/>
          </rPr>
          <t xml:space="preserve">- Võistlusraja (ringi) täpne pikkus
</t>
        </r>
        <r>
          <rPr>
            <sz val="11"/>
            <color rgb="FF000000"/>
            <rFont val="Arial"/>
            <family val="2"/>
          </rPr>
          <t xml:space="preserve">- Peatusalad
</t>
        </r>
        <r>
          <rPr>
            <sz val="11"/>
            <color rgb="FF000000"/>
            <rFont val="Arial"/>
            <family val="2"/>
          </rPr>
          <t xml:space="preserve">- kunstlikud takistused
</t>
        </r>
        <r>
          <rPr>
            <sz val="11"/>
            <color rgb="FF000000"/>
            <rFont val="Arial"/>
            <family val="2"/>
          </rPr>
          <t xml:space="preserve">- Pealtvaatajate ülekäigurajad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Ürituse kaart
</t>
        </r>
        <r>
          <rPr>
            <sz val="11"/>
            <color rgb="FF000000"/>
            <rFont val="Arial"/>
            <family val="2"/>
          </rPr>
          <t xml:space="preserve">- Esmaabi osutamise asukohad
</t>
        </r>
        <r>
          <rPr>
            <sz val="11"/>
            <color rgb="FF000000"/>
            <rFont val="Arial"/>
            <family val="2"/>
          </rPr>
          <t xml:space="preserve">- Teenindavate struktuuride asukohad (registreerimine, dushid,  poodium, antidoping, meedia, jne.)
</t>
        </r>
        <r>
          <rPr>
            <sz val="11"/>
            <color rgb="FF000000"/>
            <rFont val="Arial"/>
            <family val="2"/>
          </rPr>
          <t xml:space="preserve">- Võistluskeskusele üldine ligipääsetavus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Muu vajalik teave tehnilises juhendis
</t>
        </r>
        <r>
          <rPr>
            <sz val="11"/>
            <color rgb="FF000000"/>
            <rFont val="Arial"/>
            <family val="2"/>
          </rPr>
          <t xml:space="preserve">- Ametlik treeningute ja võistlusstartide ajakava
</t>
        </r>
        <r>
          <rPr>
            <sz val="11"/>
            <color rgb="FF000000"/>
            <rFont val="Arial"/>
            <family val="2"/>
          </rPr>
          <t xml:space="preserve">- Korraldaja kontaktid
</t>
        </r>
        <r>
          <rPr>
            <sz val="11"/>
            <color rgb="FF000000"/>
            <rFont val="Arial"/>
            <family val="2"/>
          </rPr>
          <t xml:space="preserve">- Rajameistri nimi ja kontakt
</t>
        </r>
        <r>
          <rPr>
            <sz val="11"/>
            <color rgb="FF000000"/>
            <rFont val="Arial"/>
            <family val="2"/>
          </rPr>
          <t xml:space="preserve">- Med.teeninduse esindajate nimed ja kontaktid
</t>
        </r>
        <r>
          <rPr>
            <sz val="11"/>
            <color rgb="FF000000"/>
            <rFont val="Arial"/>
            <family val="2"/>
          </rPr>
          <t xml:space="preserve">- Lähipiirkonna haiglate aadressid
</t>
        </r>
        <r>
          <rPr>
            <sz val="11"/>
            <color rgb="FF000000"/>
            <rFont val="Arial"/>
            <family val="2"/>
          </rPr>
          <t xml:space="preserve">- Kohtunike brigaadi koosseis
</t>
        </r>
        <r>
          <rPr>
            <sz val="11"/>
            <color rgb="FF000000"/>
            <rFont val="Arial"/>
            <family val="2"/>
          </rPr>
          <t xml:space="preserve">- Ajamõõduteenuse osutaja kontaktid 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Detailsem teave
</t>
        </r>
        <r>
          <rPr>
            <sz val="11"/>
            <color rgb="FF000000"/>
            <rFont val="Arial"/>
            <family val="2"/>
          </rPr>
          <t xml:space="preserve">- UCI punktitabel (kui kohaldub)
</t>
        </r>
        <r>
          <rPr>
            <sz val="11"/>
            <color rgb="FF000000"/>
            <rFont val="Arial"/>
            <family val="2"/>
          </rPr>
          <t xml:space="preserve">- Võistluse kategooria
</t>
        </r>
        <r>
          <rPr>
            <sz val="11"/>
            <color rgb="FF000000"/>
            <rFont val="Arial"/>
            <family val="2"/>
          </rPr>
          <t xml:space="preserve">- Sõitjate vanuseklassid
</t>
        </r>
        <r>
          <rPr>
            <sz val="11"/>
            <color rgb="FF000000"/>
            <rFont val="Arial"/>
            <family val="2"/>
          </rPr>
          <t xml:space="preserve">- Pealtvaatamisala asukoht (kui on eraterritoorium) ja (võimalik) lahtiolekuaeg
</t>
        </r>
        <r>
          <rPr>
            <sz val="11"/>
            <color rgb="FF000000"/>
            <rFont val="Arial"/>
            <family val="2"/>
          </rPr>
          <t xml:space="preserve">- Registratuuri asukoht ja toimimise kellaajad
</t>
        </r>
        <r>
          <rPr>
            <sz val="11"/>
            <color rgb="FF000000"/>
            <rFont val="Arial"/>
            <family val="2"/>
          </rPr>
          <t xml:space="preserve">- Auhinnaloetelu ja auhinnaraha maksmise protseduur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Tehnilise juhendi vastavus  toimunuga
</t>
        </r>
        <r>
          <rPr>
            <sz val="11"/>
            <color rgb="FF000000"/>
            <rFont val="Arial"/>
            <family val="2"/>
          </rPr>
          <t xml:space="preserve">Kas tehnilises juhendis kirjeldatu vastas toimunule ?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Tehnilise juhendi jaotatavus/kättesaadavus
</t>
        </r>
        <r>
          <rPr>
            <sz val="11"/>
            <color rgb="FF000000"/>
            <rFont val="Arial"/>
            <family val="2"/>
          </rPr>
          <t xml:space="preserve">Kas peakohtunik sai tehnilise juhendi peale esimest konatkti kiirelt kätte ?
</t>
        </r>
        <r>
          <rPr>
            <sz val="11"/>
            <color rgb="FF000000"/>
            <rFont val="Arial"/>
            <family val="2"/>
          </rPr>
          <t xml:space="preserve">Kas tehniline juhend oli enne võistlust ratturitele kättesaadav vähemalt elektroonses versioonis ?
</t>
        </r>
        <r>
          <rPr>
            <sz val="11"/>
            <color rgb="FF000000"/>
            <rFont val="Arial"/>
            <family val="2"/>
          </rPr>
          <t>Kas tehniline juhend oli avaldatud vähemalt prantsuse või inglise keeles (kui on osalejaid lähiriikidest) ?</t>
        </r>
      </text>
    </comment>
    <comment ref="C10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ID#AAAAH6rnj_o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Korralduslik hinnang
</t>
        </r>
        <r>
          <rPr>
            <sz val="11"/>
            <color rgb="FF000000"/>
            <rFont val="Arial"/>
            <family val="2"/>
          </rPr>
          <t xml:space="preserve">Kas võistluspäeva alustati ja lõpetati planeeritud ajakavas ?
</t>
        </r>
        <r>
          <rPr>
            <sz val="11"/>
            <color rgb="FF000000"/>
            <rFont val="Arial"/>
            <family val="2"/>
          </rPr>
          <t xml:space="preserve">Kas korraldusmeeskonna suurus oli piisav ja jooksvad ülesanded said kiiresti ja rahulikult lahendatud ?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 xml:space="preserve">Kohtunike transport ja majutus
</t>
        </r>
        <r>
          <rPr>
            <sz val="11"/>
            <color rgb="FF000000"/>
            <rFont val="Arial"/>
            <family val="2"/>
          </rPr>
          <t xml:space="preserve">Kas kohtunike teenindus vastas nõuetele (transport, majutus, toitlustus, jne.) ?
</t>
        </r>
        <r>
          <rPr>
            <sz val="11"/>
            <color rgb="FF000000"/>
            <rFont val="Arial"/>
            <family val="2"/>
          </rPr>
          <t>Kas peakohtuniku ja peakorraldaja vaheline koostöö oli rahuldav ?</t>
        </r>
      </text>
    </comment>
    <comment ref="C11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ID#AAAAH6rnj_E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Oli see piisavalt lähedal võistlusrajale ?
</t>
        </r>
        <r>
          <rPr>
            <sz val="11"/>
            <color rgb="FF000000"/>
            <rFont val="Arial"/>
            <family val="2"/>
          </rPr>
          <t xml:space="preserve">Oli see piisavalt varustatud (vool, internet, jne.) ?
</t>
        </r>
        <r>
          <rPr>
            <sz val="11"/>
            <color rgb="FF000000"/>
            <rFont val="Arial"/>
            <family val="2"/>
          </rPr>
          <t>Kas keegi korraldusmeeskonnast oli alati käepärast ?</t>
        </r>
      </text>
    </comment>
    <comment ref="C12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ID#AAAAH6rnj-Q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ratturitel oli võimalik end siseruumides pesta ?
</t>
        </r>
        <r>
          <rPr>
            <sz val="11"/>
            <color rgb="FF000000"/>
            <rFont val="Arial"/>
            <family val="2"/>
          </rPr>
          <t>Kui jah, kas pesuvõimalus oli rajale lähedal ?</t>
        </r>
      </text>
    </comment>
    <comment ref="C13" authorId="0">
      <text>
        <r>
          <rPr>
            <sz val="11"/>
            <color theme="1"/>
            <rFont val="Arial"/>
            <family val="2"/>
          </rPr>
          <t>======
ID#AAAAH6rnj-w
lservaes    (2021-02-26 09:09:16)
Kas peatusalas oli eraldi survepesu võimalus ?
kas pesemise kohas oli maapind kaitstud ?</t>
        </r>
      </text>
    </comment>
    <comment ref="C14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ID#AAAAH6rnj-I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võistlusraja väliselt oli eraldi survepesu võimalus ?
</t>
        </r>
        <r>
          <rPr>
            <sz val="11"/>
            <color rgb="FF000000"/>
            <rFont val="Arial"/>
            <family val="2"/>
          </rPr>
          <t>kas pesemise kohas oli maapind kaitstud ?</t>
        </r>
      </text>
    </comment>
    <comment ref="C15" authorId="0">
      <text>
        <r>
          <rPr>
            <sz val="11"/>
            <color theme="1"/>
            <rFont val="Arial"/>
            <family val="2"/>
          </rPr>
          <t>======
ID#AAAAH6rnj_U
lservaes    (2021-02-26 09:09:16)
Kas võistluskeskusse viivatel avalikel teedel olid viidad/teavitused võistluse kohta ?
Kas parkimine oli korraldatud (olemas vastuvõtja-suunaja, tsoonid võistlejaile, pealtvaatajaile, org.komiteele) ?
Kas parkla aluspinnas kestis ära ilmastiku ja parkimiskoormuse ?</t>
        </r>
      </text>
    </comment>
    <comment ref="C16" authorId="0">
      <text>
        <r>
          <rPr>
            <sz val="11"/>
            <color theme="1"/>
            <rFont val="Arial"/>
            <family val="2"/>
          </rPr>
          <t>======
ID#AAAAH6rnj-8
lservaes    (2021-02-26 09:09:16)
Ajavõtu tüüp
Kas ajamõõtja kasutas (aktiiv või passiiv) kiipe ?
Kas ajavõtt fikseeris kõikides sõitudes kõik tulemused ?
Ajavõtu süsteemi asukoht
Kas stardikohtunikul oli eraldi telk/ruum starti ja finishi fikseerimiseks ?
Kas stardi/finishi kohtunik sai olla täpselt lõpujoonel ?
Võistlusdokumendid ja tulemused
Kas oli olemas teadete tahvel ?
Kas teadete tahvli asukoht oli välja kommunikeeritud ?
Kas esialgsed võistlustulemused said operatiivselt moodustatud, välja prinditud ja teadete tahvlile välja pandud ?
UCI DataRide/ EJL suhtlus
Kas tulemused said ettenähtud moel ja vormis edastatud UCI Dataride süsteemi ettenähtud 2 tunni jooksul (kui kohaldub) ?
Kas võistlustulemused said ettenähtud moel ja vormis edastatud EJL kontorisse ?</t>
        </r>
      </text>
    </comment>
    <comment ref="C17" authorId="0">
      <text>
        <r>
          <rPr>
            <sz val="11"/>
            <color theme="1"/>
            <rFont val="Arial"/>
            <family val="2"/>
          </rPr>
          <t>======
ID#AAAAH6rnj-M
lservaes    (2021-02-26 09:09:16)
Kas rada oli piiritletud mõlemast küljest kogu ulatuses ?
Kas pealtvaatajatele olid loodud ülekäigurajad ?
Kas vajalikes kohtades olid kasutusel turvavõrgud ?</t>
        </r>
      </text>
    </comment>
    <comment ref="C18" authorId="0">
      <text>
        <r>
          <rPr>
            <sz val="11"/>
            <color theme="1"/>
            <rFont val="Arial"/>
            <family val="2"/>
          </rPr>
          <t>======
ID#AAAAH6rnj_g
lservaes    (2021-02-26 09:09:16)
Kas meediale oli loodud omaette ala/ruum ?
Kas korraldusmeeskonnal oli määratud eraldi kõneisik meediale ?
Kas võistlustulemused ja muud dokumendid olid meediale kiiresti kättesaadavad ?
Kas võistlused tehti online ülekanne ?
Kui tehti online ülekanne, kas kommentaatorid olid pädevad ?
Kui tehti online ülekanne, kas korraldaja on suuteline esitama võimnaliku auditooriumi statistika ?</t>
        </r>
      </text>
    </comment>
    <comment ref="C19" authorId="0">
      <text>
        <r>
          <rPr>
            <sz val="11"/>
            <color theme="1"/>
            <rFont val="Arial"/>
            <family val="2"/>
          </rPr>
          <t>======
ID#AAAAH6rnj_4
lservaes    (2021-02-26 09:09:16)
Kas võistlusele loodi sotsiaalmeedia üritus ?
Kas sotsiaalmeedia kajastus enne võistlust ja võistluse toimumise ajal oli sisukas ja tähenduslik ?</t>
        </r>
      </text>
    </comment>
    <comment ref="C20" authorId="0">
      <text>
        <r>
          <rPr>
            <sz val="11"/>
            <color theme="1"/>
            <rFont val="Arial"/>
            <family val="2"/>
          </rPr>
          <t>======
ID#AAAAH6rnj-U
lservaes    (2021-02-26 09:09:16)
Prügistamise ohjamine pealtvaatajate alas ?
Prügistamise ohjamine võistlusrajal ja peatusalal ?
Ümbritseva keskkonna kaitseks rakendati täiendavaid meetmeid ?</t>
        </r>
      </text>
    </comment>
    <comment ref="C23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ID#AAAAH6rnj_I
</t>
        </r>
        <r>
          <rPr>
            <sz val="11"/>
            <color rgb="FF000000"/>
            <rFont val="Arial"/>
            <family val="2"/>
          </rPr>
          <t xml:space="preserve">lservaes    (2021-02-26 09:09:16)
</t>
        </r>
        <r>
          <rPr>
            <sz val="11"/>
            <color rgb="FF000000"/>
            <rFont val="Arial"/>
            <family val="2"/>
          </rPr>
          <t xml:space="preserve">Kas võistlusraja ülesehitus võimaldas starte koostada eraldi alas ?
</t>
        </r>
        <r>
          <rPr>
            <sz val="11"/>
            <color rgb="FF000000"/>
            <rFont val="Arial"/>
            <family val="2"/>
          </rPr>
          <t xml:space="preserve">Kas starte koostati vajaliku ajavaruga ?
</t>
        </r>
        <r>
          <rPr>
            <sz val="11"/>
            <color rgb="FF000000"/>
            <rFont val="Arial"/>
            <family val="2"/>
          </rPr>
          <t xml:space="preserve">Kas stardijoon ja stardikoridorid olid korrektselt markeeritud (75 cm lai, min 10 m pikkuses) ?
</t>
        </r>
        <r>
          <rPr>
            <sz val="11"/>
            <color rgb="FF000000"/>
            <rFont val="Arial"/>
            <family val="2"/>
          </rPr>
          <t xml:space="preserve">Kas starditi kõvakattega pinnaselt ?
</t>
        </r>
        <r>
          <rPr>
            <sz val="11"/>
            <color rgb="FF000000"/>
            <rFont val="Arial"/>
            <family val="2"/>
          </rPr>
          <t xml:space="preserve">Kas stardisirge oli vähemalt 6 m lai, 150 m pikk ja laugema kui 90 kraadise pöördega ?
</t>
        </r>
        <r>
          <rPr>
            <sz val="11"/>
            <color rgb="FF000000"/>
            <rFont val="Arial"/>
            <family val="2"/>
          </rPr>
          <t xml:space="preserve">Kas stardikäsklused andis peakohtunik ?
</t>
        </r>
        <r>
          <rPr>
            <sz val="11"/>
            <color rgb="FF000000"/>
            <rFont val="Arial"/>
            <family val="2"/>
          </rPr>
          <t xml:space="preserve">Kas abilised, pealtvaatajad ja meedia oli starditsoonis ohjatud ?
</t>
        </r>
        <r>
          <rPr>
            <sz val="11"/>
            <color rgb="FF000000"/>
            <rFont val="Arial"/>
            <family val="2"/>
          </rPr>
          <t>Tualetivõimalus stardi juures ?</t>
        </r>
      </text>
    </comment>
    <comment ref="C24" authorId="0">
      <text>
        <r>
          <rPr>
            <sz val="11"/>
            <color theme="1"/>
            <rFont val="Arial"/>
            <family val="2"/>
          </rPr>
          <t>======
ID#AAAAH6rnj_s
lservaes    (2021-02-26 09:09:16)
Kas peakohtunik kontrollis eelnevalt üle kogu raja ? 
Kas peakohtunike võimalikud märkused võeti arvesse ?
Kas raja ülesehitus vastas UCI vastavale reeglistikule (90 % sõidetav, raskemad osad vaheldumisi kergematega) ?
Kas raja pikkus jäi etteantud vahemikku (2500 - 3500 m) ?</t>
        </r>
      </text>
    </comment>
    <comment ref="C25" authorId="0">
      <text>
        <r>
          <rPr>
            <sz val="11"/>
            <color theme="1"/>
            <rFont val="Arial"/>
            <family val="2"/>
          </rPr>
          <t>======
ID#AAAAH6rnj-g
lservaes    (2021-02-26 09:09:16)
Kas kasutusel olid lubatud kunstlikud takistused (plangud, trepid, tehislik liiva-ala ?
Kas kunstlike takistuste arv, mõõdud ja paigutus vastas UCI ettenatud reeglitele ?</t>
        </r>
      </text>
    </comment>
    <comment ref="C26" authorId="0">
      <text>
        <r>
          <rPr>
            <sz val="11"/>
            <color theme="1"/>
            <rFont val="Arial"/>
            <family val="2"/>
          </rPr>
          <t>======
ID#AAAAH6rnj-c
lservaes    (2021-02-26 09:09:16)
Kas kasutusel oli paaris-peatusala või kaks eraldi peatusala ?
Veevarustus/survepesur peatusalades varustuse puhastamiseks ?
Peatusala pikkus ja laius vastasid UCI ettenatud reeglitele ?
Peatusalas oli kohtuniku järelevalve ?
Peatusalas olid aedadega eraldatud boksid ?</t>
        </r>
      </text>
    </comment>
    <comment ref="C27" authorId="0">
      <text>
        <r>
          <rPr>
            <sz val="11"/>
            <color theme="1"/>
            <rFont val="Arial"/>
            <family val="2"/>
          </rPr>
          <t>======
ID#AAAAH6rnj_c
lservaes    (2021-02-26 09:09:16)
Finishiala oli 100 m ja 50 m pärast sirge ?
Finishiala oli 100 m ulatuses kuni lõpujooneni 4 - 6 m lai ?
Fotograafidele oli võimaldatud vajalik asukoht ?
Finishiala oli ohjatud juhuslike inimeste eest ?
Kas kasutusel oli 80 % reegel ja kui oli, siis kas see sai nõuetekoahselt täidetud ?</t>
        </r>
      </text>
    </comment>
    <comment ref="C30" authorId="0">
      <text>
        <r>
          <rPr>
            <sz val="11"/>
            <color theme="1"/>
            <rFont val="Arial"/>
            <family val="2"/>
          </rPr>
          <t>======
ID#AAAAH6rnj_M
lservaes    (2021-02-26 09:09:16)
Võistlusraja piiritlemine
Rajapiirded olid nõutavast materjalist (turvavõrgud, metall-postide vältimine) ?
Võimalikud libedad kohad ja laskumised olid turvatud täiendavate pehmendustega ( madrats, heinapakk) ?
Vajalikes kohtades oli pealtvaatajate ja raja vahele loodud täiendav turvatsoon ?
Raadioside
Kohtunikel, esmaabi andjatel ja korraldajatel oli omavaheline raadioside ?
Raadiojaamade akud olid laetud  ?
Korraldaja tagas vajadusel lisa-aku või laadimise ?
Pealtvaatajad
Juhuslike inimeste sattumine rajale oli välistatud (tõkestatud barjääridega/lintidega)  ?
Rajaturvajad olid korraldaja poolt instrueeritud ja teadsid oma ülesandeid ?</t>
        </r>
      </text>
    </comment>
    <comment ref="C31" authorId="0">
      <text>
        <r>
          <rPr>
            <sz val="11"/>
            <color theme="1"/>
            <rFont val="Arial"/>
            <family val="2"/>
          </rPr>
          <t>======
ID#AAAAH6rnj-4
lservaes    (2021-02-26 09:09:16)
Kas meditsiiniline teenindus oli käepärast kogu võistluse aja sh. ametliel treeningutel ?
Med.brigaadi liikmetel oli raadioside korraldajaga ja kohtunikega ?
Med.brigaadi liikmete kvalifikatsioon vastas nõuetele (min. med.õe kvalifikatsioon ühel ja ülejäänutel parameediku tase) ?
Lähedalasuvad haiglad/EMO punktid olid eelnevalt teavitatud võistlusest ?
Võistluskeskuses oli vähemalt üks kiirabi-auto ?
Med.brigaad suutis reageerida intsidendile kiiretsi ja tõhusalt ?
Med.brigaadi enda tegevus oli intsidendi lahendamisel turvatud, tagatud oli elutee ?</t>
        </r>
      </text>
    </comment>
    <comment ref="C32" authorId="0">
      <text>
        <r>
          <rPr>
            <sz val="11"/>
            <color theme="1"/>
            <rFont val="Arial"/>
            <family val="2"/>
          </rPr>
          <t>======
ID#AAAAH6rnj_A
lservaes    (2021-02-26 09:09:16)
Pealtvaatajate ülekäigukohad olid 2 eraldi reaga ?
Pealtvaataja võimalik rajaületus oli ratturitele selgelt nähtav ?
Korraldajal oli eraldi inimene iga ülekäiguraja kohas ?</t>
        </r>
      </text>
    </comment>
    <comment ref="C36" authorId="0">
      <text>
        <r>
          <rPr>
            <sz val="11"/>
            <color theme="1"/>
            <rFont val="Arial"/>
            <family val="2"/>
          </rPr>
          <t>======
ID#AAAAH6rnj-Y
lservaes    (2021-02-26 09:09:16)
Võistlusraja äärde jagus pealtvaatajaid ?
Võistlusel oli tajutav mõju kohalikule kogukonnale ( kooliõpilastele jne) ?
Võistlusel oli täiendav melu ja atmosfäär lisaks võistlejaile, korraldajaile ja kohtunikele ?</t>
        </r>
      </text>
    </comment>
    <comment ref="C37" authorId="0">
      <text>
        <r>
          <rPr>
            <sz val="11"/>
            <color theme="1"/>
            <rFont val="Arial"/>
            <family val="2"/>
          </rPr>
          <t>======
ID#AAAAH6rnj-k
lservaes    (2021-02-26 09:09:16)
Korralduses olid innovatsiooni-elemendid ?
Kasutusel oli VIP-ala, tsoon või loosh ?
Järelkasvu motivatsiooniks kasutati eliiti ?</t>
        </r>
      </text>
    </comment>
    <comment ref="C38" authorId="0">
      <text>
        <r>
          <rPr>
            <sz val="11"/>
            <color theme="1"/>
            <rFont val="Arial"/>
            <family val="2"/>
          </rPr>
          <t>======
ID#AAAAH6rnj-s
lservaes    (2021-02-26 09:09:16)
Raja ülesehitus, asukoht vastas osalejate ootustele ?
Võistluse populaarsus võrreldes teiste samaliigilistega ?
Võistluspäeva valik kalendris parendas/halvendas võistluse populaarsust ?</t>
        </r>
      </text>
    </comment>
    <comment ref="C41" authorId="0">
      <text>
        <r>
          <rPr>
            <sz val="11"/>
            <color theme="1"/>
            <rFont val="Arial"/>
            <family val="2"/>
          </rPr>
          <t>======
ID#AAAAH6rnj_w
lservaes    (2021-02-26 09:09:16)
Kohtunike kogu suurus oli piisav ? 
Kohtunike individuaalne sooritus oli nõuetekohane ? 
Kohtunikekogus oli keegi, kes suutis kommunikeerida teavet/otsuseid võõrkeeles ?</t>
        </r>
      </text>
    </comment>
    <comment ref="C42" authorId="0">
      <text>
        <r>
          <rPr>
            <sz val="11"/>
            <color theme="1"/>
            <rFont val="Arial"/>
            <family val="2"/>
          </rPr>
          <t>======
ID#AAAAH6rnj_Y
lservaes    (2021-02-26 09:09:16)
Võistlust kajastas traditsiooniline meedia ?
Korralduskomitees oli eraldi inimene meediasuheteks ?
Võistlusest ilmutati pressiteade ?
Pressiteatest toodeti traditsioonilises meedias uudisnupp ?</t>
        </r>
      </text>
    </comment>
    <comment ref="C43" authorId="0">
      <text>
        <r>
          <rPr>
            <sz val="11"/>
            <color theme="1"/>
            <rFont val="Arial"/>
            <family val="2"/>
          </rPr>
          <t>======
ID#AAAAH6rnj_Q
lservaes    (2021-02-26 09:09:16)
Võistluspäeva alustati õigeaegselt ?
Kohapealsed registreerimised ja numbrite/kiipide jagamine jäi etteantud aega ?
Stardid koostati õigeaegselt ?
Võistlussõidud mahtusid ettenatud ajakavasse ?
Autasustamised ei viibinud ?
Päeva kokkuvõtted tehti operatiivselt ?</t>
        </r>
      </text>
    </comment>
    <comment ref="C45" authorId="0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ID#AAAAH6rnj-o
</t>
        </r>
        <r>
          <rPr>
            <sz val="11"/>
            <color rgb="FF000000"/>
            <rFont val="Arial"/>
            <family val="2"/>
          </rPr>
          <t xml:space="preserve">gsuter    (2021-02-26 09:09:16)
</t>
        </r>
        <r>
          <rPr>
            <sz val="11"/>
            <color rgb="FF000000"/>
            <rFont val="Arial"/>
            <family val="2"/>
          </rPr>
          <t>Kui esines probleeme turvalisusega VÕI kui peakohtuniku märkuseid rajaga tutvumisel võistlussõitudeks polnud arvesse võetud, ei saa üldine hinnang olla roheline !</t>
        </r>
      </text>
    </comment>
  </commentList>
</comments>
</file>

<file path=xl/sharedStrings.xml><?xml version="1.0" encoding="utf-8"?>
<sst xmlns="http://schemas.openxmlformats.org/spreadsheetml/2006/main" count="127" uniqueCount="84">
  <si>
    <t>Võistlus:</t>
  </si>
  <si>
    <t>Riik:</t>
  </si>
  <si>
    <t>Kategooria:</t>
  </si>
  <si>
    <t>C2</t>
  </si>
  <si>
    <t>Ilm:</t>
  </si>
  <si>
    <t>EJL kalendrii võistluse nr:</t>
  </si>
  <si>
    <t>Nimi</t>
  </si>
  <si>
    <t>E-mail</t>
  </si>
  <si>
    <t>Telefon</t>
  </si>
  <si>
    <t>Peakohtunik:</t>
  </si>
  <si>
    <t>Võistluse korraldaja:</t>
  </si>
  <si>
    <t>Rajameister:</t>
  </si>
  <si>
    <t>Nimi / Ettevõte</t>
  </si>
  <si>
    <t>Ajavõtja</t>
  </si>
  <si>
    <t>Startijate arv</t>
  </si>
  <si>
    <t>Lõpetajate arv</t>
  </si>
  <si>
    <t>Võistlussõidu kestvus (min)</t>
  </si>
  <si>
    <t>Ringide arv</t>
  </si>
  <si>
    <t>PEAKOHTUNIKU ARUANNE</t>
  </si>
  <si>
    <t>KORRALDUSMEESKOND</t>
  </si>
  <si>
    <t>N/C</t>
  </si>
  <si>
    <t>Tehniline juhend</t>
  </si>
  <si>
    <t>Üldine hinnang võistluse korraldusele …</t>
  </si>
  <si>
    <t>Asjaajamise tase ja ürituse ohjamine</t>
  </si>
  <si>
    <t>Sõitjate registreerimine</t>
  </si>
  <si>
    <t xml:space="preserve">Riiete vahetuse ja ratturite pesu võimalused </t>
  </si>
  <si>
    <t>Rattapesu võimalus võistlussõidus</t>
  </si>
  <si>
    <t>Rattapesu võimalus võistlusjärgselt</t>
  </si>
  <si>
    <t>Parkimise korraldus</t>
  </si>
  <si>
    <t>Ajavõtt, võistlusdokumentatsioon ja tulemused</t>
  </si>
  <si>
    <t>Rajamärgistus</t>
  </si>
  <si>
    <t>RADA</t>
  </si>
  <si>
    <t>TURVALISUS</t>
  </si>
  <si>
    <t>Sotsiaalmeedia kajastus</t>
  </si>
  <si>
    <t>Keskkonnasäästlikkus</t>
  </si>
  <si>
    <t>Stardiala</t>
  </si>
  <si>
    <t>Takistused (tüübid märkida parempoolses osas)</t>
  </si>
  <si>
    <t>Tehnilised alad (täpsem kirjeldus märkida parempoolses osas)</t>
  </si>
  <si>
    <t>Raja turvalisus</t>
  </si>
  <si>
    <t>Meditsiiniline teenindus</t>
  </si>
  <si>
    <t>Ülekäigurajad pealtvaatajatele</t>
  </si>
  <si>
    <t>PEALTVAATAJAD JA VÕISTLUSE POPULAARSUS</t>
  </si>
  <si>
    <t>MUUD</t>
  </si>
  <si>
    <t>NÕUANDED KORRALDUSMEESKONNALE</t>
  </si>
  <si>
    <t>Pealtvaatajate olemasolu ja võistluse populaarsus kogukonnas</t>
  </si>
  <si>
    <t>Arendused ja rattasõidu edendamine</t>
  </si>
  <si>
    <t>Raja ja võistluse jätkusuutlikkus</t>
  </si>
  <si>
    <t>Kohtunikud</t>
  </si>
  <si>
    <t>Meedia</t>
  </si>
  <si>
    <t>Ajakavas püsimine</t>
  </si>
  <si>
    <t>ÜLDINE HINNANG</t>
  </si>
  <si>
    <t>SIIA SAAD LISADA PILTE!</t>
  </si>
  <si>
    <t>TÄIDAB PEAKOHTUNIK</t>
  </si>
  <si>
    <r>
      <t xml:space="preserve">Kuupäev </t>
    </r>
    <r>
      <rPr>
        <b/>
        <sz val="9"/>
        <color theme="1"/>
        <rFont val="Arial"/>
        <family val="2"/>
      </rPr>
      <t>(pp.kk.aa)</t>
    </r>
    <r>
      <rPr>
        <b/>
        <sz val="11"/>
        <color theme="1"/>
        <rFont val="Arial"/>
        <family val="2"/>
      </rPr>
      <t xml:space="preserve"> :</t>
    </r>
  </si>
  <si>
    <t>LISAINFORMATSIOON</t>
  </si>
  <si>
    <t>Stardid (start nr. 1/2/3...)</t>
  </si>
  <si>
    <t>KOKKU</t>
  </si>
  <si>
    <t>E-posti aadress</t>
  </si>
  <si>
    <t>Mobiiltelefon</t>
  </si>
  <si>
    <t>C1</t>
  </si>
  <si>
    <t>C3</t>
  </si>
  <si>
    <t>C4</t>
  </si>
  <si>
    <t>MC1</t>
  </si>
  <si>
    <t>MC2</t>
  </si>
  <si>
    <t>PCP</t>
  </si>
  <si>
    <t>ARST</t>
  </si>
  <si>
    <t>MUU</t>
  </si>
  <si>
    <t>Versioon 02/2021</t>
  </si>
  <si>
    <t xml:space="preserve">JUHISED
Allolev aruanne täiendatud informatsiooniga saadetakse võistluse korraldajale. Palun juhi tähelepanu sõnastusele ja õigekirjale.
</t>
  </si>
  <si>
    <t>KORRALDUS</t>
  </si>
  <si>
    <t>Tulemused</t>
  </si>
  <si>
    <t>N/A</t>
  </si>
  <si>
    <t>Kokkuvõtlik hinnang paari lausega ...</t>
  </si>
  <si>
    <t>Detailne kokkuvõte korralduse kohta ...</t>
  </si>
  <si>
    <t>Detailne kokkuvõte raja kohta ...</t>
  </si>
  <si>
    <t>Detailne kokkuvõte turvalisuse kohta ...</t>
  </si>
  <si>
    <t>Detailne kokkuvõte pealtvaatajate ja populaarsuse kohta …</t>
  </si>
  <si>
    <t>Detailne kokkuvõte muu kohta ...</t>
  </si>
  <si>
    <t>Konkreetsed ettepanekud korraldajale ...</t>
  </si>
  <si>
    <r>
      <rPr>
        <b/>
        <i/>
        <sz val="8"/>
        <color rgb="FF00B050"/>
        <rFont val="Arial"/>
        <family val="2"/>
      </rPr>
      <t>1 : Eeskujulik</t>
    </r>
    <r>
      <rPr>
        <b/>
        <i/>
        <sz val="8"/>
        <color theme="1"/>
        <rFont val="Arial"/>
        <family val="2"/>
      </rPr>
      <t xml:space="preserve">  </t>
    </r>
    <r>
      <rPr>
        <b/>
        <i/>
        <sz val="8"/>
        <color theme="7"/>
        <rFont val="Arial"/>
        <family val="2"/>
      </rPr>
      <t xml:space="preserve">2 : Saab paremini </t>
    </r>
    <r>
      <rPr>
        <b/>
        <i/>
        <sz val="8"/>
        <color theme="9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3 : Mitterahuldav</t>
    </r>
    <r>
      <rPr>
        <b/>
        <i/>
        <sz val="8"/>
        <color theme="1"/>
        <rFont val="Arial"/>
        <family val="2"/>
      </rPr>
      <t xml:space="preserve">  </t>
    </r>
    <r>
      <rPr>
        <b/>
        <i/>
        <sz val="8"/>
        <color theme="0" tint="-0.3499799966812134"/>
        <rFont val="Arial"/>
        <family val="2"/>
      </rPr>
      <t>N/A : Ei kohaldu</t>
    </r>
    <r>
      <rPr>
        <b/>
        <i/>
        <sz val="8"/>
        <color rgb="FF595959"/>
        <rFont val="Arial"/>
        <family val="2"/>
      </rPr>
      <t xml:space="preserve">   </t>
    </r>
    <r>
      <rPr>
        <b/>
        <i/>
        <sz val="8"/>
        <color theme="0" tint="-0.3499799966812134"/>
        <rFont val="Arial"/>
        <family val="2"/>
      </rPr>
      <t>N/C : Pole hinnatav</t>
    </r>
  </si>
  <si>
    <t>Kommunikatsioon enne võistlust</t>
  </si>
  <si>
    <t>Pressiruum / pressiala / otseülekanne</t>
  </si>
  <si>
    <t>Võistlustrassi valik</t>
  </si>
  <si>
    <t>Finišiala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</si>
</sst>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jour(s)&quot;"/>
    <numFmt numFmtId="165" formatCode="0.00000"/>
  </numFmts>
  <fonts count="6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0"/>
      <color rgb="FF44546A"/>
      <name val="Calibri"/>
      <family val="2"/>
    </font>
    <font>
      <sz val="10"/>
      <color rgb="FF44546A"/>
      <name val="Calibri"/>
      <family val="2"/>
    </font>
    <font>
      <i/>
      <sz val="9"/>
      <color rgb="FF0070C0"/>
      <name val="Calibri"/>
      <family val="2"/>
    </font>
    <font>
      <i/>
      <sz val="9"/>
      <color theme="1"/>
      <name val="Calibri"/>
      <family val="2"/>
    </font>
    <font>
      <u val="single"/>
      <sz val="11"/>
      <color theme="10"/>
      <name val="Calibri"/>
      <family val="2"/>
    </font>
    <font>
      <b/>
      <sz val="24"/>
      <color theme="1"/>
      <name val="Arial"/>
      <family val="2"/>
    </font>
    <font>
      <b/>
      <sz val="18"/>
      <color rgb="FF000000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F497D"/>
      <name val="Arial"/>
      <family val="2"/>
    </font>
    <font>
      <u val="single"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12"/>
      <color rgb="FFFF0000"/>
      <name val="Arial"/>
      <family val="2"/>
    </font>
    <font>
      <i/>
      <sz val="11"/>
      <name val="Arial"/>
      <family val="2"/>
    </font>
    <font>
      <sz val="9"/>
      <color rgb="FFFF0000"/>
      <name val="Arial"/>
      <family val="2"/>
    </font>
    <font>
      <sz val="36"/>
      <color theme="1"/>
      <name val="Arial"/>
      <family val="2"/>
    </font>
    <font>
      <b/>
      <sz val="2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rgb="FF00B05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B050"/>
      <name val="Arial"/>
      <family val="2"/>
    </font>
    <font>
      <b/>
      <i/>
      <sz val="8"/>
      <color theme="7"/>
      <name val="Arial"/>
      <family val="2"/>
    </font>
    <font>
      <b/>
      <i/>
      <sz val="8"/>
      <color theme="9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0" tint="-0.3499799966812134"/>
      <name val="Arial"/>
      <family val="2"/>
    </font>
    <font>
      <b/>
      <i/>
      <sz val="8"/>
      <color rgb="FF595959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36"/>
      <color theme="0"/>
      <name val="Arial"/>
      <family val="2"/>
    </font>
    <font>
      <sz val="10"/>
      <color theme="0"/>
      <name val="Arial"/>
      <family val="2"/>
    </font>
    <font>
      <sz val="36"/>
      <name val="Arial"/>
      <family val="2"/>
    </font>
    <font>
      <b/>
      <u val="single"/>
      <sz val="14"/>
      <color theme="1"/>
      <name val="Arial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Font="1"/>
    <xf numFmtId="0" fontId="15" fillId="0" borderId="0" xfId="0" applyFont="1" applyAlignment="1">
      <alignment horizontal="center"/>
    </xf>
    <xf numFmtId="0" fontId="27" fillId="0" borderId="1" xfId="0" applyFont="1" applyBorder="1" applyProtection="1">
      <protection locked="0"/>
    </xf>
    <xf numFmtId="0" fontId="26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6" fillId="2" borderId="0" xfId="0" applyFont="1" applyFill="1" applyBorder="1" applyProtection="1">
      <protection/>
    </xf>
    <xf numFmtId="0" fontId="8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Protection="1">
      <protection/>
    </xf>
    <xf numFmtId="0" fontId="19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1" fillId="0" borderId="2" xfId="0" applyFont="1" applyBorder="1" applyProtection="1">
      <protection/>
    </xf>
    <xf numFmtId="164" fontId="5" fillId="0" borderId="0" xfId="0" applyNumberFormat="1" applyFont="1" applyProtection="1">
      <protection/>
    </xf>
    <xf numFmtId="0" fontId="2" fillId="0" borderId="0" xfId="0" applyFont="1" applyProtection="1">
      <protection/>
    </xf>
    <xf numFmtId="0" fontId="12" fillId="0" borderId="0" xfId="0" applyFont="1" applyAlignment="1" applyProtection="1">
      <alignment vertical="top" wrapText="1"/>
      <protection/>
    </xf>
    <xf numFmtId="0" fontId="4" fillId="2" borderId="0" xfId="0" applyFont="1" applyFill="1" applyBorder="1" applyProtection="1">
      <protection/>
    </xf>
    <xf numFmtId="0" fontId="22" fillId="3" borderId="1" xfId="0" applyFont="1" applyFill="1" applyBorder="1" applyAlignment="1" applyProtection="1">
      <alignment horizontal="center"/>
      <protection/>
    </xf>
    <xf numFmtId="0" fontId="25" fillId="3" borderId="1" xfId="0" applyFont="1" applyFill="1" applyBorder="1" applyAlignment="1" applyProtection="1">
      <alignment horizontal="center" vertical="center"/>
      <protection/>
    </xf>
    <xf numFmtId="0" fontId="22" fillId="3" borderId="1" xfId="0" applyFont="1" applyFill="1" applyBorder="1" applyAlignment="1" applyProtection="1">
      <alignment horizontal="center" vertical="center" wrapText="1"/>
      <protection/>
    </xf>
    <xf numFmtId="0" fontId="22" fillId="3" borderId="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wrapText="1"/>
      <protection/>
    </xf>
    <xf numFmtId="0" fontId="0" fillId="0" borderId="0" xfId="0" applyFont="1" applyProtection="1">
      <protection/>
    </xf>
    <xf numFmtId="0" fontId="25" fillId="3" borderId="1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 locked="0"/>
    </xf>
    <xf numFmtId="0" fontId="11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Protection="1">
      <protection/>
    </xf>
    <xf numFmtId="0" fontId="18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8" xfId="0" applyFont="1" applyBorder="1" applyProtection="1">
      <protection/>
    </xf>
    <xf numFmtId="0" fontId="7" fillId="0" borderId="8" xfId="0" applyFont="1" applyBorder="1" applyAlignment="1" applyProtection="1">
      <alignment horizontal="center"/>
      <protection/>
    </xf>
    <xf numFmtId="0" fontId="56" fillId="0" borderId="8" xfId="0" applyFont="1" applyBorder="1" applyProtection="1"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6" fillId="0" borderId="0" xfId="0" applyFont="1" applyProtection="1"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Protection="1">
      <protection/>
    </xf>
    <xf numFmtId="0" fontId="0" fillId="0" borderId="10" xfId="0" applyFont="1" applyBorder="1" applyProtection="1">
      <protection/>
    </xf>
    <xf numFmtId="0" fontId="59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30" fillId="0" borderId="0" xfId="0" applyFont="1" applyProtection="1">
      <protection/>
    </xf>
    <xf numFmtId="0" fontId="58" fillId="0" borderId="0" xfId="0" applyFont="1" applyAlignment="1" applyProtection="1">
      <alignment vertical="center"/>
      <protection/>
    </xf>
    <xf numFmtId="0" fontId="55" fillId="0" borderId="12" xfId="0" applyFont="1" applyBorder="1" applyProtection="1">
      <protection/>
    </xf>
    <xf numFmtId="0" fontId="34" fillId="0" borderId="0" xfId="0" applyFont="1" applyAlignment="1" applyProtection="1">
      <alignment vertical="top" wrapText="1"/>
      <protection/>
    </xf>
    <xf numFmtId="0" fontId="55" fillId="0" borderId="13" xfId="0" applyFont="1" applyBorder="1" applyProtection="1">
      <protection/>
    </xf>
    <xf numFmtId="0" fontId="0" fillId="0" borderId="0" xfId="0" applyFont="1" applyAlignment="1" applyProtection="1">
      <alignment vertical="top" wrapText="1"/>
      <protection/>
    </xf>
    <xf numFmtId="0" fontId="34" fillId="0" borderId="0" xfId="0" applyFont="1" applyAlignment="1" applyProtection="1">
      <alignment horizontal="left" vertical="top" wrapText="1"/>
      <protection/>
    </xf>
    <xf numFmtId="0" fontId="35" fillId="0" borderId="0" xfId="0" applyFont="1" applyAlignment="1" applyProtection="1">
      <alignment vertical="top" wrapText="1"/>
      <protection/>
    </xf>
    <xf numFmtId="0" fontId="19" fillId="0" borderId="0" xfId="0" applyFont="1" applyProtection="1"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14" xfId="0" applyFont="1" applyBorder="1" applyProtection="1">
      <protection/>
    </xf>
    <xf numFmtId="0" fontId="35" fillId="0" borderId="14" xfId="0" applyFont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horizontal="left" vertical="top" wrapText="1"/>
      <protection/>
    </xf>
    <xf numFmtId="0" fontId="55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Protection="1">
      <protection/>
    </xf>
    <xf numFmtId="0" fontId="55" fillId="0" borderId="13" xfId="0" applyFont="1" applyBorder="1" applyAlignment="1" applyProtection="1">
      <alignment vertical="center"/>
      <protection/>
    </xf>
    <xf numFmtId="0" fontId="0" fillId="0" borderId="2" xfId="0" applyFont="1" applyBorder="1" applyProtection="1"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vertical="top" wrapText="1"/>
      <protection/>
    </xf>
    <xf numFmtId="0" fontId="19" fillId="0" borderId="17" xfId="0" applyFont="1" applyBorder="1" applyAlignment="1" applyProtection="1">
      <alignment horizontal="left" wrapText="1"/>
      <protection/>
    </xf>
    <xf numFmtId="0" fontId="55" fillId="0" borderId="19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Protection="1">
      <protection/>
    </xf>
    <xf numFmtId="0" fontId="55" fillId="0" borderId="21" xfId="0" applyFont="1" applyBorder="1" applyAlignment="1" applyProtection="1">
      <alignment vertical="center"/>
      <protection/>
    </xf>
    <xf numFmtId="0" fontId="0" fillId="0" borderId="17" xfId="0" applyFont="1" applyBorder="1" applyProtection="1">
      <protection/>
    </xf>
    <xf numFmtId="0" fontId="20" fillId="0" borderId="11" xfId="0" applyFont="1" applyBorder="1" applyAlignment="1" applyProtection="1">
      <alignment horizontal="center"/>
      <protection/>
    </xf>
    <xf numFmtId="0" fontId="7" fillId="0" borderId="2" xfId="0" applyFont="1" applyBorder="1" applyProtection="1">
      <protection/>
    </xf>
    <xf numFmtId="0" fontId="35" fillId="0" borderId="0" xfId="0" applyFont="1" applyAlignment="1" applyProtection="1">
      <alignment horizontal="left" vertical="top" wrapText="1"/>
      <protection/>
    </xf>
    <xf numFmtId="0" fontId="35" fillId="0" borderId="17" xfId="0" applyFont="1" applyBorder="1" applyAlignment="1" applyProtection="1">
      <alignment horizontal="left" vertical="top" wrapText="1"/>
      <protection/>
    </xf>
    <xf numFmtId="0" fontId="55" fillId="0" borderId="22" xfId="0" applyFont="1" applyBorder="1" applyProtection="1">
      <protection/>
    </xf>
    <xf numFmtId="0" fontId="55" fillId="0" borderId="19" xfId="0" applyFont="1" applyBorder="1" applyProtection="1">
      <protection/>
    </xf>
    <xf numFmtId="0" fontId="7" fillId="0" borderId="0" xfId="0" applyFont="1" applyProtection="1">
      <protection/>
    </xf>
    <xf numFmtId="0" fontId="55" fillId="0" borderId="0" xfId="0" applyFont="1" applyProtection="1">
      <protection/>
    </xf>
    <xf numFmtId="0" fontId="39" fillId="0" borderId="0" xfId="0" applyFont="1" applyAlignment="1" applyProtection="1">
      <alignment horizontal="left" vertical="top" wrapText="1"/>
      <protection/>
    </xf>
    <xf numFmtId="0" fontId="20" fillId="0" borderId="23" xfId="0" applyFont="1" applyBorder="1" applyAlignment="1" applyProtection="1">
      <alignment horizontal="center"/>
      <protection/>
    </xf>
    <xf numFmtId="0" fontId="55" fillId="0" borderId="24" xfId="0" applyFont="1" applyBorder="1" applyProtection="1">
      <protection/>
    </xf>
    <xf numFmtId="0" fontId="55" fillId="0" borderId="25" xfId="0" applyFont="1" applyBorder="1" applyProtection="1">
      <protection/>
    </xf>
    <xf numFmtId="0" fontId="37" fillId="0" borderId="0" xfId="0" applyFont="1" applyProtection="1">
      <protection/>
    </xf>
    <xf numFmtId="0" fontId="37" fillId="0" borderId="17" xfId="0" applyFont="1" applyBorder="1" applyProtection="1">
      <protection/>
    </xf>
    <xf numFmtId="0" fontId="38" fillId="0" borderId="0" xfId="0" applyFont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top" wrapText="1"/>
      <protection/>
    </xf>
    <xf numFmtId="0" fontId="55" fillId="0" borderId="26" xfId="0" applyFont="1" applyBorder="1" applyProtection="1">
      <protection/>
    </xf>
    <xf numFmtId="0" fontId="40" fillId="2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5" fillId="0" borderId="27" xfId="0" applyFont="1" applyBorder="1" applyProtection="1">
      <protection/>
    </xf>
    <xf numFmtId="0" fontId="7" fillId="0" borderId="21" xfId="0" applyFont="1" applyBorder="1" applyProtection="1">
      <protection/>
    </xf>
    <xf numFmtId="0" fontId="18" fillId="0" borderId="28" xfId="0" applyFont="1" applyBorder="1" applyAlignment="1" applyProtection="1">
      <alignment vertical="center"/>
      <protection/>
    </xf>
    <xf numFmtId="165" fontId="0" fillId="0" borderId="0" xfId="0" applyNumberFormat="1" applyFont="1" applyProtection="1"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0" fillId="0" borderId="29" xfId="0" applyFont="1" applyBorder="1" applyProtection="1">
      <protection/>
    </xf>
    <xf numFmtId="0" fontId="55" fillId="0" borderId="0" xfId="0" applyFont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35" fillId="0" borderId="30" xfId="0" applyFont="1" applyBorder="1" applyAlignment="1" applyProtection="1">
      <alignment vertical="top" wrapText="1"/>
      <protection/>
    </xf>
    <xf numFmtId="0" fontId="35" fillId="0" borderId="29" xfId="0" applyFont="1" applyBorder="1" applyAlignment="1" applyProtection="1">
      <alignment vertical="top" wrapText="1"/>
      <protection/>
    </xf>
    <xf numFmtId="0" fontId="35" fillId="0" borderId="31" xfId="0" applyFont="1" applyBorder="1" applyAlignment="1" applyProtection="1">
      <alignment vertical="top" wrapText="1"/>
      <protection/>
    </xf>
    <xf numFmtId="0" fontId="0" fillId="0" borderId="32" xfId="0" applyFont="1" applyBorder="1" applyProtection="1">
      <protection/>
    </xf>
    <xf numFmtId="0" fontId="35" fillId="0" borderId="29" xfId="0" applyFont="1" applyBorder="1" applyAlignment="1" applyProtection="1">
      <alignment horizontal="left" vertical="top" wrapText="1"/>
      <protection/>
    </xf>
    <xf numFmtId="0" fontId="35" fillId="0" borderId="33" xfId="0" applyFont="1" applyBorder="1" applyAlignment="1" applyProtection="1">
      <alignment horizontal="left" vertical="top" wrapText="1"/>
      <protection/>
    </xf>
    <xf numFmtId="0" fontId="0" fillId="0" borderId="0" xfId="0" applyFont="1" applyBorder="1" applyProtection="1">
      <protection/>
    </xf>
    <xf numFmtId="0" fontId="30" fillId="0" borderId="0" xfId="0" applyFont="1" applyBorder="1" applyProtection="1">
      <protection/>
    </xf>
    <xf numFmtId="0" fontId="58" fillId="0" borderId="0" xfId="0" applyFont="1" applyBorder="1" applyAlignment="1" applyProtection="1">
      <alignment vertical="center"/>
      <protection/>
    </xf>
    <xf numFmtId="0" fontId="7" fillId="0" borderId="0" xfId="0" applyFont="1" applyBorder="1" applyProtection="1"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5" fillId="0" borderId="34" xfId="0" applyFont="1" applyBorder="1" applyAlignment="1" applyProtection="1">
      <alignment horizontal="center" vertical="center" wrapText="1"/>
      <protection locked="0"/>
    </xf>
    <xf numFmtId="0" fontId="55" fillId="0" borderId="35" xfId="0" applyFont="1" applyBorder="1" applyAlignment="1" applyProtection="1">
      <alignment horizontal="center" vertical="center" wrapText="1"/>
      <protection locked="0"/>
    </xf>
    <xf numFmtId="0" fontId="55" fillId="0" borderId="36" xfId="0" applyFont="1" applyBorder="1" applyAlignment="1" applyProtection="1">
      <alignment horizontal="center" vertical="center" wrapText="1"/>
      <protection locked="0"/>
    </xf>
    <xf numFmtId="0" fontId="55" fillId="4" borderId="36" xfId="0" applyFont="1" applyFill="1" applyBorder="1" applyAlignment="1" applyProtection="1">
      <alignment horizontal="center" vertical="center" wrapText="1"/>
      <protection locked="0"/>
    </xf>
    <xf numFmtId="0" fontId="55" fillId="4" borderId="37" xfId="0" applyFont="1" applyFill="1" applyBorder="1" applyAlignment="1" applyProtection="1">
      <alignment horizontal="center" vertical="center" wrapText="1"/>
      <protection locked="0"/>
    </xf>
    <xf numFmtId="0" fontId="55" fillId="5" borderId="34" xfId="0" applyFont="1" applyFill="1" applyBorder="1" applyAlignment="1" applyProtection="1">
      <alignment horizontal="center" vertical="center" wrapText="1"/>
      <protection locked="0"/>
    </xf>
    <xf numFmtId="0" fontId="55" fillId="5" borderId="36" xfId="0" applyFont="1" applyFill="1" applyBorder="1" applyAlignment="1" applyProtection="1">
      <alignment horizontal="center" vertical="center" wrapText="1"/>
      <protection locked="0"/>
    </xf>
    <xf numFmtId="0" fontId="55" fillId="0" borderId="37" xfId="0" applyFont="1" applyBorder="1" applyAlignment="1" applyProtection="1">
      <alignment horizontal="center" vertical="center" wrapText="1"/>
      <protection locked="0"/>
    </xf>
    <xf numFmtId="0" fontId="55" fillId="0" borderId="38" xfId="0" applyFont="1" applyBorder="1" applyAlignment="1" applyProtection="1">
      <alignment horizontal="center" vertical="center" wrapText="1"/>
      <protection locked="0"/>
    </xf>
    <xf numFmtId="0" fontId="55" fillId="0" borderId="39" xfId="0" applyFont="1" applyBorder="1" applyAlignment="1" applyProtection="1">
      <alignment horizontal="center" vertical="center" wrapText="1"/>
      <protection locked="0"/>
    </xf>
    <xf numFmtId="0" fontId="55" fillId="0" borderId="40" xfId="0" applyFont="1" applyBorder="1" applyAlignment="1" applyProtection="1">
      <alignment horizontal="center" vertical="center" wrapText="1"/>
      <protection locked="0"/>
    </xf>
    <xf numFmtId="0" fontId="55" fillId="0" borderId="41" xfId="0" applyFont="1" applyBorder="1" applyAlignment="1" applyProtection="1">
      <alignment horizontal="center" vertical="center" wrapText="1"/>
      <protection locked="0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5" fillId="0" borderId="14" xfId="0" applyFont="1" applyBorder="1" applyAlignment="1" applyProtection="1">
      <alignment horizontal="center"/>
      <protection/>
    </xf>
    <xf numFmtId="0" fontId="7" fillId="0" borderId="14" xfId="0" applyFont="1" applyBorder="1" applyProtection="1">
      <protection/>
    </xf>
    <xf numFmtId="0" fontId="19" fillId="0" borderId="0" xfId="0" applyFont="1" applyAlignment="1" applyProtection="1">
      <alignment horizontal="right"/>
      <protection/>
    </xf>
    <xf numFmtId="0" fontId="20" fillId="0" borderId="30" xfId="0" applyFont="1" applyBorder="1" applyProtection="1">
      <protection/>
    </xf>
    <xf numFmtId="0" fontId="10" fillId="0" borderId="6" xfId="0" applyFont="1" applyBorder="1" applyAlignment="1" applyProtection="1">
      <alignment horizontal="center"/>
      <protection locked="0"/>
    </xf>
    <xf numFmtId="0" fontId="7" fillId="0" borderId="45" xfId="0" applyFont="1" applyBorder="1" applyProtection="1">
      <protection locked="0"/>
    </xf>
    <xf numFmtId="0" fontId="7" fillId="0" borderId="46" xfId="0" applyFont="1" applyBorder="1" applyProtection="1">
      <protection locked="0"/>
    </xf>
    <xf numFmtId="14" fontId="11" fillId="0" borderId="6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right"/>
      <protection/>
    </xf>
    <xf numFmtId="0" fontId="20" fillId="0" borderId="30" xfId="0" applyFont="1" applyBorder="1" applyProtection="1">
      <protection/>
    </xf>
    <xf numFmtId="0" fontId="16" fillId="0" borderId="47" xfId="0" applyFont="1" applyBorder="1" applyAlignment="1" applyProtection="1">
      <alignment horizontal="center" wrapText="1"/>
      <protection/>
    </xf>
    <xf numFmtId="0" fontId="16" fillId="0" borderId="48" xfId="0" applyFont="1" applyBorder="1" applyAlignment="1" applyProtection="1">
      <alignment horizontal="center" wrapText="1"/>
      <protection/>
    </xf>
    <xf numFmtId="0" fontId="16" fillId="0" borderId="49" xfId="0" applyFont="1" applyBorder="1" applyAlignment="1" applyProtection="1">
      <alignment horizontal="center" wrapText="1"/>
      <protection/>
    </xf>
    <xf numFmtId="0" fontId="16" fillId="0" borderId="50" xfId="0" applyFont="1" applyBorder="1" applyAlignment="1" applyProtection="1">
      <alignment horizontal="center" wrapText="1"/>
      <protection/>
    </xf>
    <xf numFmtId="0" fontId="16" fillId="0" borderId="51" xfId="0" applyFont="1" applyBorder="1" applyAlignment="1" applyProtection="1">
      <alignment horizontal="center" wrapText="1"/>
      <protection/>
    </xf>
    <xf numFmtId="0" fontId="16" fillId="0" borderId="52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 vertical="top" wrapText="1"/>
      <protection/>
    </xf>
    <xf numFmtId="0" fontId="7" fillId="0" borderId="48" xfId="0" applyFont="1" applyBorder="1" applyProtection="1">
      <protection/>
    </xf>
    <xf numFmtId="0" fontId="7" fillId="0" borderId="49" xfId="0" applyFont="1" applyBorder="1" applyProtection="1">
      <protection/>
    </xf>
    <xf numFmtId="0" fontId="7" fillId="0" borderId="53" xfId="0" applyFont="1" applyBorder="1" applyProtection="1">
      <protection/>
    </xf>
    <xf numFmtId="0" fontId="0" fillId="0" borderId="0" xfId="0" applyFont="1" applyBorder="1" applyAlignment="1" applyProtection="1">
      <alignment/>
      <protection/>
    </xf>
    <xf numFmtId="0" fontId="7" fillId="0" borderId="54" xfId="0" applyFont="1" applyBorder="1" applyProtection="1">
      <protection/>
    </xf>
    <xf numFmtId="0" fontId="7" fillId="0" borderId="50" xfId="0" applyFont="1" applyBorder="1" applyProtection="1">
      <protection/>
    </xf>
    <xf numFmtId="0" fontId="7" fillId="0" borderId="51" xfId="0" applyFont="1" applyBorder="1" applyProtection="1">
      <protection/>
    </xf>
    <xf numFmtId="0" fontId="7" fillId="0" borderId="52" xfId="0" applyFont="1" applyBorder="1" applyProtection="1">
      <protection/>
    </xf>
    <xf numFmtId="0" fontId="22" fillId="3" borderId="6" xfId="0" applyFont="1" applyFill="1" applyBorder="1" applyAlignment="1" applyProtection="1">
      <alignment horizontal="center"/>
      <protection/>
    </xf>
    <xf numFmtId="0" fontId="20" fillId="0" borderId="46" xfId="0" applyFont="1" applyBorder="1" applyProtection="1">
      <protection/>
    </xf>
    <xf numFmtId="0" fontId="26" fillId="0" borderId="6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25" fillId="3" borderId="6" xfId="0" applyFont="1" applyFill="1" applyBorder="1" applyAlignment="1" applyProtection="1">
      <alignment horizontal="center"/>
      <protection/>
    </xf>
    <xf numFmtId="0" fontId="25" fillId="3" borderId="46" xfId="0" applyFont="1" applyFill="1" applyBorder="1" applyAlignment="1" applyProtection="1">
      <alignment horizontal="center"/>
      <protection/>
    </xf>
    <xf numFmtId="0" fontId="29" fillId="0" borderId="55" xfId="0" applyFont="1" applyBorder="1" applyAlignment="1" applyProtection="1">
      <alignment horizontal="center" vertical="center" wrapText="1"/>
      <protection/>
    </xf>
    <xf numFmtId="0" fontId="30" fillId="0" borderId="56" xfId="0" applyFont="1" applyBorder="1" applyProtection="1">
      <protection/>
    </xf>
    <xf numFmtId="0" fontId="30" fillId="0" borderId="57" xfId="0" applyFont="1" applyBorder="1" applyProtection="1">
      <protection/>
    </xf>
    <xf numFmtId="0" fontId="30" fillId="0" borderId="58" xfId="0" applyFont="1" applyBorder="1" applyProtection="1">
      <protection/>
    </xf>
    <xf numFmtId="0" fontId="30" fillId="0" borderId="59" xfId="0" applyFont="1" applyBorder="1" applyProtection="1">
      <protection/>
    </xf>
    <xf numFmtId="0" fontId="30" fillId="0" borderId="60" xfId="0" applyFont="1" applyBorder="1" applyProtection="1"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29" xfId="0" applyFont="1" applyBorder="1" applyProtection="1">
      <protection/>
    </xf>
    <xf numFmtId="0" fontId="19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 wrapText="1"/>
      <protection/>
    </xf>
    <xf numFmtId="0" fontId="54" fillId="0" borderId="0" xfId="0" applyFont="1" applyAlignment="1" applyProtection="1">
      <alignment horizontal="left"/>
      <protection/>
    </xf>
    <xf numFmtId="1" fontId="33" fillId="0" borderId="11" xfId="0" applyNumberFormat="1" applyFont="1" applyBorder="1" applyAlignment="1" applyProtection="1">
      <alignment horizontal="center" wrapText="1"/>
      <protection/>
    </xf>
    <xf numFmtId="1" fontId="7" fillId="0" borderId="21" xfId="0" applyNumberFormat="1" applyFont="1" applyBorder="1" applyProtection="1">
      <protection/>
    </xf>
    <xf numFmtId="1" fontId="7" fillId="0" borderId="61" xfId="0" applyNumberFormat="1" applyFont="1" applyBorder="1" applyProtection="1">
      <protection/>
    </xf>
    <xf numFmtId="0" fontId="0" fillId="6" borderId="23" xfId="0" applyFont="1" applyFill="1" applyBorder="1" applyAlignment="1" applyProtection="1">
      <alignment horizontal="center"/>
      <protection/>
    </xf>
    <xf numFmtId="0" fontId="7" fillId="0" borderId="44" xfId="0" applyFont="1" applyBorder="1" applyProtection="1">
      <protection/>
    </xf>
    <xf numFmtId="0" fontId="7" fillId="0" borderId="62" xfId="0" applyFont="1" applyBorder="1" applyProtection="1">
      <protection/>
    </xf>
    <xf numFmtId="0" fontId="7" fillId="0" borderId="63" xfId="0" applyFont="1" applyBorder="1" applyProtection="1">
      <protection/>
    </xf>
    <xf numFmtId="0" fontId="30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0" fillId="6" borderId="64" xfId="0" applyFont="1" applyFill="1" applyBorder="1" applyAlignment="1" applyProtection="1">
      <alignment horizontal="center"/>
      <protection/>
    </xf>
    <xf numFmtId="0" fontId="7" fillId="0" borderId="65" xfId="0" applyFont="1" applyBorder="1" applyProtection="1">
      <protection/>
    </xf>
    <xf numFmtId="0" fontId="0" fillId="7" borderId="64" xfId="0" applyFont="1" applyFill="1" applyBorder="1" applyAlignment="1" applyProtection="1">
      <alignment horizontal="center"/>
      <protection/>
    </xf>
    <xf numFmtId="0" fontId="7" fillId="0" borderId="66" xfId="0" applyFont="1" applyBorder="1" applyProtection="1">
      <protection/>
    </xf>
    <xf numFmtId="0" fontId="7" fillId="0" borderId="41" xfId="0" applyFont="1" applyBorder="1" applyProtection="1">
      <protection/>
    </xf>
    <xf numFmtId="0" fontId="60" fillId="0" borderId="0" xfId="0" applyFont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top"/>
      <protection locked="0"/>
    </xf>
    <xf numFmtId="0" fontId="46" fillId="0" borderId="30" xfId="0" applyFont="1" applyBorder="1" applyAlignment="1" applyProtection="1">
      <alignment horizontal="left" vertical="top"/>
      <protection locked="0"/>
    </xf>
    <xf numFmtId="0" fontId="36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22" fillId="0" borderId="67" xfId="0" applyFont="1" applyBorder="1" applyAlignment="1" applyProtection="1">
      <alignment horizontal="center"/>
      <protection/>
    </xf>
    <xf numFmtId="0" fontId="1" fillId="0" borderId="67" xfId="0" applyFont="1" applyBorder="1" applyProtection="1">
      <protection/>
    </xf>
    <xf numFmtId="0" fontId="46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Protection="1">
      <protection locked="0"/>
    </xf>
    <xf numFmtId="0" fontId="36" fillId="0" borderId="67" xfId="0" applyFont="1" applyBorder="1" applyAlignment="1" applyProtection="1">
      <alignment horizontal="center"/>
      <protection/>
    </xf>
    <xf numFmtId="0" fontId="7" fillId="0" borderId="67" xfId="0" applyFont="1" applyBorder="1" applyProtection="1">
      <protection/>
    </xf>
    <xf numFmtId="0" fontId="41" fillId="0" borderId="8" xfId="0" applyFont="1" applyBorder="1" applyAlignment="1" applyProtection="1">
      <alignment horizontal="center" wrapText="1"/>
      <protection/>
    </xf>
    <xf numFmtId="0" fontId="7" fillId="0" borderId="8" xfId="0" applyFont="1" applyBorder="1" applyProtection="1">
      <protection/>
    </xf>
    <xf numFmtId="0" fontId="7" fillId="0" borderId="68" xfId="0" applyFont="1" applyBorder="1" applyProtection="1">
      <protection locked="0"/>
    </xf>
    <xf numFmtId="0" fontId="46" fillId="0" borderId="0" xfId="0" applyFont="1" applyAlignment="1" applyProtection="1">
      <alignment horizontal="left" vertical="top" wrapText="1"/>
      <protection locked="0"/>
    </xf>
    <xf numFmtId="0" fontId="7" fillId="0" borderId="30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9">
    <dxf>
      <font>
        <b/>
        <i/>
        <color rgb="FFFF0000"/>
      </font>
      <fill>
        <patternFill patternType="none"/>
      </fill>
    </dxf>
    <dxf>
      <font>
        <b/>
        <i/>
        <color rgb="FFFF0000"/>
      </font>
      <fill>
        <patternFill patternType="none"/>
      </fill>
    </dxf>
    <dxf>
      <font>
        <b/>
        <i/>
        <color rgb="FFFF0000"/>
      </font>
      <fill>
        <patternFill patternType="none"/>
      </fill>
    </dxf>
    <dxf>
      <font>
        <b/>
        <i/>
        <color theme="0"/>
      </font>
      <fill>
        <patternFill patternType="solid">
          <bgColor theme="2"/>
        </patternFill>
      </fill>
      <border/>
    </dxf>
    <dxf>
      <font>
        <b/>
        <i/>
        <color rgb="FFFF0000"/>
      </font>
      <fill>
        <patternFill patternType="none"/>
      </fill>
      <border/>
    </dxf>
    <dxf>
      <font>
        <b/>
        <i/>
        <color rgb="FFFF0000"/>
      </font>
      <fill>
        <patternFill patternType="none"/>
      </fill>
      <border/>
    </dxf>
    <dxf>
      <font>
        <strike val="0"/>
        <color rgb="FF00B050"/>
      </font>
      <fill>
        <patternFill>
          <bgColor rgb="FF00B050"/>
        </patternFill>
      </fill>
      <border/>
    </dxf>
    <dxf>
      <font>
        <strike val="0"/>
        <color theme="7"/>
      </font>
      <fill>
        <patternFill>
          <bgColor theme="7"/>
        </patternFill>
      </fill>
      <border/>
    </dxf>
    <dxf>
      <font>
        <strike val="0"/>
        <color rgb="FFFF0000"/>
      </font>
      <fill>
        <patternFill>
          <bgColor rgb="FFFF0000"/>
        </patternFill>
      </fill>
      <border/>
    </dxf>
    <dxf>
      <font>
        <strike val="0"/>
        <color theme="0" tint="-0.149959996342659"/>
      </font>
      <fill>
        <patternFill>
          <bgColor theme="0" tint="-0.149959996342659"/>
        </patternFill>
      </fill>
      <border/>
    </dxf>
    <dxf>
      <fill>
        <patternFill>
          <bgColor theme="0" tint="-0.24993999302387238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b/>
        <i/>
        <color rgb="FFFF0000"/>
      </font>
      <fill>
        <patternFill patternType="none"/>
      </fill>
      <border/>
    </dxf>
    <dxf>
      <font>
        <color auto="1"/>
      </font>
      <fill>
        <patternFill patternType="none"/>
      </fill>
      <border/>
    </dxf>
    <dxf>
      <font>
        <b/>
        <i val="0"/>
        <color rgb="FFFF0000"/>
      </font>
      <fill>
        <patternFill patternType="none"/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FF0000"/>
        </patternFill>
      </fill>
      <border/>
    </dxf>
    <dxf>
      <font>
        <b/>
        <i/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0</xdr:row>
      <xdr:rowOff>57150</xdr:rowOff>
    </xdr:from>
    <xdr:ext cx="1219200" cy="457200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19200" cy="4572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76200</xdr:colOff>
      <xdr:row>0</xdr:row>
      <xdr:rowOff>123825</xdr:rowOff>
    </xdr:from>
    <xdr:to>
      <xdr:col>2</xdr:col>
      <xdr:colOff>9525</xdr:colOff>
      <xdr:row>4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1714500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2962275</xdr:colOff>
      <xdr:row>0</xdr:row>
      <xdr:rowOff>9525</xdr:rowOff>
    </xdr:from>
    <xdr:ext cx="1581150" cy="1562100"/>
    <xdr:sp macro="" textlink="">
      <xdr:nvSpPr>
        <xdr:cNvPr id="3" name="Shape 3"/>
        <xdr:cNvSpPr/>
      </xdr:nvSpPr>
      <xdr:spPr>
        <a:xfrm rot="-5400000" flipH="1">
          <a:off x="3048000" y="9525"/>
          <a:ext cx="1581150" cy="15621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FF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Anna hinnang</a:t>
          </a:r>
          <a:b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</a:br>
          <a:r>
            <a:rPr lang="en-US" sz="10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kommentaaride põhjal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000">
            <a:solidFill>
              <a:srgbClr val="000000"/>
            </a:solidFill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1714500</xdr:colOff>
      <xdr:row>0</xdr:row>
      <xdr:rowOff>742950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71450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110" zoomScaleNormal="110" workbookViewId="0" topLeftCell="A1">
      <selection activeCell="E23" sqref="E23"/>
    </sheetView>
  </sheetViews>
  <sheetFormatPr defaultColWidth="12.625" defaultRowHeight="15" customHeight="1"/>
  <cols>
    <col min="1" max="1" width="1.00390625" style="8" customWidth="1"/>
    <col min="2" max="2" width="23.375" style="8" customWidth="1"/>
    <col min="3" max="3" width="20.125" style="8" customWidth="1"/>
    <col min="4" max="4" width="14.625" style="8" customWidth="1"/>
    <col min="5" max="5" width="15.50390625" style="8" customWidth="1"/>
    <col min="6" max="6" width="29.50390625" style="8" customWidth="1"/>
    <col min="7" max="7" width="29.125" style="8" customWidth="1"/>
    <col min="8" max="8" width="7.875" style="8" customWidth="1"/>
    <col min="9" max="9" width="13.875" style="8" customWidth="1"/>
    <col min="10" max="10" width="9.125" style="8" customWidth="1"/>
    <col min="11" max="11" width="21.375" style="8" customWidth="1"/>
    <col min="12" max="12" width="14.375" style="8" customWidth="1"/>
    <col min="13" max="13" width="8.00390625" style="8" customWidth="1"/>
    <col min="14" max="14" width="2.625" style="8" customWidth="1"/>
    <col min="15" max="26" width="8.00390625" style="8" customWidth="1"/>
    <col min="27" max="16384" width="12.625" style="8" customWidth="1"/>
  </cols>
  <sheetData>
    <row r="1" spans="1:26" ht="19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7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5"/>
      <c r="B2" s="151" t="s">
        <v>52</v>
      </c>
      <c r="C2" s="152"/>
      <c r="D2" s="152"/>
      <c r="E2" s="152"/>
      <c r="F2" s="152"/>
      <c r="G2" s="152"/>
      <c r="H2" s="9"/>
      <c r="I2" s="9"/>
      <c r="J2" s="9"/>
      <c r="K2" s="10" t="s">
        <v>67</v>
      </c>
      <c r="L2" s="9"/>
      <c r="M2" s="9"/>
      <c r="N2" s="11" t="b">
        <v>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5"/>
      <c r="B3" s="152"/>
      <c r="C3" s="152"/>
      <c r="D3" s="152"/>
      <c r="E3" s="152"/>
      <c r="F3" s="152"/>
      <c r="G3" s="152"/>
      <c r="H3" s="5"/>
      <c r="I3" s="5"/>
      <c r="J3" s="5"/>
      <c r="K3" s="5"/>
      <c r="L3" s="5"/>
      <c r="M3" s="5"/>
      <c r="N3" s="11" t="b">
        <v>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14" ht="15" customHeight="1">
      <c r="A4" s="9"/>
      <c r="B4" s="9"/>
      <c r="C4" s="9"/>
      <c r="D4" s="153"/>
      <c r="E4" s="154"/>
      <c r="F4" s="9"/>
      <c r="G4" s="9"/>
      <c r="I4" s="12"/>
      <c r="J4" s="13"/>
      <c r="K4" s="13"/>
      <c r="L4" s="14"/>
      <c r="N4" s="11" t="b">
        <v>0</v>
      </c>
    </row>
    <row r="5" spans="1:14" ht="15" customHeight="1">
      <c r="A5" s="5"/>
      <c r="B5" s="155" t="s">
        <v>0</v>
      </c>
      <c r="C5" s="156"/>
      <c r="D5" s="157"/>
      <c r="E5" s="158"/>
      <c r="F5" s="158"/>
      <c r="G5" s="159"/>
      <c r="I5" s="12"/>
      <c r="J5" s="13"/>
      <c r="K5" s="13"/>
      <c r="L5" s="14"/>
      <c r="N5" s="11" t="b">
        <v>1</v>
      </c>
    </row>
    <row r="6" spans="2:14" ht="15" customHeight="1">
      <c r="B6" s="155" t="s">
        <v>1</v>
      </c>
      <c r="C6" s="156"/>
      <c r="D6" s="160"/>
      <c r="E6" s="159"/>
      <c r="F6" s="15" t="s">
        <v>2</v>
      </c>
      <c r="G6" s="34"/>
      <c r="I6" s="12"/>
      <c r="J6" s="13"/>
      <c r="K6" s="13"/>
      <c r="L6" s="14"/>
      <c r="N6" s="11"/>
    </row>
    <row r="7" spans="2:14" ht="16" thickBot="1">
      <c r="B7" s="155"/>
      <c r="C7" s="161"/>
      <c r="D7" s="16"/>
      <c r="E7" s="16"/>
      <c r="F7" s="17"/>
      <c r="I7" s="12"/>
      <c r="J7" s="13"/>
      <c r="K7" s="13"/>
      <c r="L7" s="14"/>
      <c r="N7" s="11"/>
    </row>
    <row r="8" spans="2:14" ht="15.75" customHeight="1">
      <c r="B8" s="155" t="s">
        <v>53</v>
      </c>
      <c r="C8" s="156"/>
      <c r="D8" s="160"/>
      <c r="E8" s="159"/>
      <c r="F8" s="15" t="s">
        <v>4</v>
      </c>
      <c r="G8" s="35"/>
      <c r="H8" s="18"/>
      <c r="I8" s="165" t="s">
        <v>54</v>
      </c>
      <c r="J8" s="166"/>
      <c r="K8" s="166"/>
      <c r="L8" s="167"/>
      <c r="N8" s="11"/>
    </row>
    <row r="9" spans="2:14" ht="16" thickBot="1">
      <c r="B9" s="15"/>
      <c r="C9" s="15" t="s">
        <v>5</v>
      </c>
      <c r="D9" s="162"/>
      <c r="E9" s="171"/>
      <c r="F9" s="16"/>
      <c r="I9" s="168"/>
      <c r="J9" s="169"/>
      <c r="K9" s="169"/>
      <c r="L9" s="170"/>
      <c r="N9" s="11"/>
    </row>
    <row r="10" spans="2:26" ht="16" thickBot="1">
      <c r="B10" s="15"/>
      <c r="C10" s="15"/>
      <c r="F10" s="19"/>
      <c r="G10" s="19"/>
      <c r="H10" s="20"/>
      <c r="I10" s="20"/>
      <c r="J10" s="21"/>
      <c r="K10" s="21"/>
      <c r="L10" s="21"/>
      <c r="M10" s="20"/>
      <c r="N10" s="2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14" ht="15" customHeight="1">
      <c r="B11" s="15"/>
      <c r="C11" s="15"/>
      <c r="I11" s="172"/>
      <c r="J11" s="173"/>
      <c r="K11" s="173"/>
      <c r="L11" s="174"/>
      <c r="N11" s="11"/>
    </row>
    <row r="12" spans="1:14" ht="15" customHeight="1">
      <c r="A12" s="20"/>
      <c r="B12" s="17"/>
      <c r="C12" s="17"/>
      <c r="D12" s="181" t="s">
        <v>6</v>
      </c>
      <c r="E12" s="182"/>
      <c r="F12" s="23" t="s">
        <v>7</v>
      </c>
      <c r="G12" s="23" t="s">
        <v>8</v>
      </c>
      <c r="I12" s="175"/>
      <c r="J12" s="176"/>
      <c r="K12" s="176"/>
      <c r="L12" s="177"/>
      <c r="N12" s="11"/>
    </row>
    <row r="13" spans="2:14" ht="15" customHeight="1">
      <c r="B13" s="155" t="s">
        <v>9</v>
      </c>
      <c r="C13" s="156"/>
      <c r="D13" s="162"/>
      <c r="E13" s="159"/>
      <c r="F13" s="36"/>
      <c r="G13" s="37"/>
      <c r="I13" s="175"/>
      <c r="J13" s="176"/>
      <c r="K13" s="176"/>
      <c r="L13" s="177"/>
      <c r="N13" s="11"/>
    </row>
    <row r="14" spans="2:14" ht="15">
      <c r="B14" s="155" t="s">
        <v>10</v>
      </c>
      <c r="C14" s="156"/>
      <c r="D14" s="162"/>
      <c r="E14" s="159"/>
      <c r="F14" s="36"/>
      <c r="G14" s="37"/>
      <c r="I14" s="175"/>
      <c r="J14" s="176"/>
      <c r="K14" s="176"/>
      <c r="L14" s="177"/>
      <c r="N14" s="11"/>
    </row>
    <row r="15" spans="2:14" ht="15">
      <c r="B15" s="155" t="s">
        <v>11</v>
      </c>
      <c r="C15" s="156"/>
      <c r="D15" s="162"/>
      <c r="E15" s="159"/>
      <c r="F15" s="36"/>
      <c r="G15" s="37"/>
      <c r="I15" s="175"/>
      <c r="J15" s="176"/>
      <c r="K15" s="176"/>
      <c r="L15" s="177"/>
      <c r="N15" s="11"/>
    </row>
    <row r="16" spans="2:14" ht="15" customHeight="1">
      <c r="B16" s="155"/>
      <c r="C16" s="161"/>
      <c r="I16" s="175"/>
      <c r="J16" s="176"/>
      <c r="K16" s="176"/>
      <c r="L16" s="177"/>
      <c r="N16" s="11"/>
    </row>
    <row r="17" spans="2:26" ht="15" customHeight="1">
      <c r="B17" s="155"/>
      <c r="C17" s="156"/>
      <c r="D17" s="181" t="s">
        <v>12</v>
      </c>
      <c r="E17" s="182"/>
      <c r="F17" s="23" t="s">
        <v>7</v>
      </c>
      <c r="G17" s="23" t="s">
        <v>8</v>
      </c>
      <c r="H17" s="20"/>
      <c r="I17" s="175"/>
      <c r="J17" s="176"/>
      <c r="K17" s="176"/>
      <c r="L17" s="177"/>
      <c r="M17" s="20"/>
      <c r="N17" s="22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14" ht="15" customHeight="1">
      <c r="B18" s="155" t="s">
        <v>13</v>
      </c>
      <c r="C18" s="156"/>
      <c r="D18" s="162"/>
      <c r="E18" s="159"/>
      <c r="F18" s="36"/>
      <c r="G18" s="38"/>
      <c r="I18" s="175"/>
      <c r="J18" s="176"/>
      <c r="K18" s="176"/>
      <c r="L18" s="177"/>
      <c r="N18" s="11"/>
    </row>
    <row r="19" spans="2:14" ht="15" customHeight="1">
      <c r="B19" s="163" t="s">
        <v>70</v>
      </c>
      <c r="C19" s="164"/>
      <c r="D19" s="162"/>
      <c r="E19" s="159"/>
      <c r="F19" s="36"/>
      <c r="G19" s="38"/>
      <c r="I19" s="175"/>
      <c r="J19" s="176"/>
      <c r="K19" s="176"/>
      <c r="L19" s="177"/>
      <c r="N19" s="11"/>
    </row>
    <row r="20" spans="9:14" ht="15" customHeight="1">
      <c r="I20" s="175"/>
      <c r="J20" s="176"/>
      <c r="K20" s="176"/>
      <c r="L20" s="177"/>
      <c r="N20" s="11"/>
    </row>
    <row r="21" spans="3:14" ht="15" customHeight="1">
      <c r="C21" s="20"/>
      <c r="D21" s="20"/>
      <c r="E21" s="20"/>
      <c r="F21" s="20"/>
      <c r="G21" s="20"/>
      <c r="I21" s="175"/>
      <c r="J21" s="176"/>
      <c r="K21" s="176"/>
      <c r="L21" s="177"/>
      <c r="N21" s="11"/>
    </row>
    <row r="22" spans="3:14" ht="15" customHeight="1">
      <c r="C22" s="20"/>
      <c r="D22" s="20"/>
      <c r="E22" s="20"/>
      <c r="F22" s="20"/>
      <c r="G22" s="20"/>
      <c r="I22" s="175"/>
      <c r="J22" s="176"/>
      <c r="K22" s="176"/>
      <c r="L22" s="177"/>
      <c r="N22" s="11"/>
    </row>
    <row r="23" spans="9:14" ht="6" customHeight="1">
      <c r="I23" s="175"/>
      <c r="J23" s="176"/>
      <c r="K23" s="176"/>
      <c r="L23" s="177"/>
      <c r="N23" s="11"/>
    </row>
    <row r="24" spans="3:14" ht="15.75" customHeight="1">
      <c r="C24" s="24" t="s">
        <v>55</v>
      </c>
      <c r="D24" s="25" t="s">
        <v>14</v>
      </c>
      <c r="E24" s="25" t="s">
        <v>15</v>
      </c>
      <c r="F24" s="26" t="s">
        <v>16</v>
      </c>
      <c r="G24" s="26" t="s">
        <v>17</v>
      </c>
      <c r="I24" s="175"/>
      <c r="J24" s="176"/>
      <c r="K24" s="176"/>
      <c r="L24" s="177"/>
      <c r="N24" s="11"/>
    </row>
    <row r="25" spans="2:14" ht="15.75" customHeight="1">
      <c r="B25" s="27"/>
      <c r="C25" s="39"/>
      <c r="D25" s="39"/>
      <c r="E25" s="39"/>
      <c r="F25" s="40"/>
      <c r="G25" s="39"/>
      <c r="I25" s="175"/>
      <c r="J25" s="176"/>
      <c r="K25" s="176"/>
      <c r="L25" s="177"/>
      <c r="N25" s="11"/>
    </row>
    <row r="26" spans="2:14" ht="15.75" customHeight="1">
      <c r="B26" s="27"/>
      <c r="C26" s="39"/>
      <c r="D26" s="39"/>
      <c r="E26" s="39"/>
      <c r="F26" s="40"/>
      <c r="G26" s="39"/>
      <c r="I26" s="175"/>
      <c r="J26" s="176"/>
      <c r="K26" s="176"/>
      <c r="L26" s="177"/>
      <c r="N26" s="11"/>
    </row>
    <row r="27" spans="2:14" ht="15.75" customHeight="1">
      <c r="B27" s="16"/>
      <c r="C27" s="39"/>
      <c r="D27" s="39"/>
      <c r="E27" s="39"/>
      <c r="F27" s="40"/>
      <c r="G27" s="39"/>
      <c r="I27" s="175"/>
      <c r="J27" s="176"/>
      <c r="K27" s="176"/>
      <c r="L27" s="177"/>
      <c r="N27" s="11"/>
    </row>
    <row r="28" spans="2:14" ht="15.75" customHeight="1">
      <c r="B28" s="16"/>
      <c r="C28" s="39"/>
      <c r="D28" s="39"/>
      <c r="E28" s="39"/>
      <c r="F28" s="40"/>
      <c r="G28" s="39"/>
      <c r="I28" s="175"/>
      <c r="J28" s="176"/>
      <c r="K28" s="176"/>
      <c r="L28" s="177"/>
      <c r="N28" s="11"/>
    </row>
    <row r="29" spans="2:14" ht="15.75" customHeight="1">
      <c r="B29" s="16"/>
      <c r="C29" s="39"/>
      <c r="D29" s="39"/>
      <c r="E29" s="39"/>
      <c r="F29" s="40"/>
      <c r="G29" s="39"/>
      <c r="I29" s="175"/>
      <c r="J29" s="176"/>
      <c r="K29" s="176"/>
      <c r="L29" s="177"/>
      <c r="N29" s="11"/>
    </row>
    <row r="30" spans="2:14" ht="15.75" customHeight="1" thickBot="1">
      <c r="B30" s="16"/>
      <c r="C30" s="39"/>
      <c r="D30" s="39"/>
      <c r="E30" s="39"/>
      <c r="F30" s="40"/>
      <c r="G30" s="39"/>
      <c r="I30" s="178"/>
      <c r="J30" s="179"/>
      <c r="K30" s="179"/>
      <c r="L30" s="180"/>
      <c r="N30" s="11"/>
    </row>
    <row r="31" spans="2:14" ht="15" customHeight="1">
      <c r="B31" s="16"/>
      <c r="C31" s="39"/>
      <c r="D31" s="39"/>
      <c r="E31" s="39"/>
      <c r="F31" s="40"/>
      <c r="G31" s="39"/>
      <c r="J31" s="13"/>
      <c r="K31" s="6"/>
      <c r="N31" s="11"/>
    </row>
    <row r="32" spans="2:14" ht="15" customHeight="1">
      <c r="B32" s="16"/>
      <c r="C32" s="39"/>
      <c r="D32" s="39"/>
      <c r="E32" s="39"/>
      <c r="F32" s="40"/>
      <c r="G32" s="39"/>
      <c r="H32" s="28"/>
      <c r="I32" s="185" t="s">
        <v>6</v>
      </c>
      <c r="J32" s="186"/>
      <c r="K32" s="29" t="s">
        <v>57</v>
      </c>
      <c r="L32" s="29" t="s">
        <v>58</v>
      </c>
      <c r="N32" s="11"/>
    </row>
    <row r="33" spans="2:14" ht="15.75" customHeight="1">
      <c r="B33" s="16"/>
      <c r="C33" s="39"/>
      <c r="D33" s="39"/>
      <c r="E33" s="39"/>
      <c r="F33" s="40"/>
      <c r="G33" s="39"/>
      <c r="H33" s="15" t="s">
        <v>59</v>
      </c>
      <c r="I33" s="183"/>
      <c r="J33" s="184"/>
      <c r="K33" s="3"/>
      <c r="L33" s="4"/>
      <c r="N33" s="11"/>
    </row>
    <row r="34" spans="2:14" ht="15.75" customHeight="1">
      <c r="B34" s="16"/>
      <c r="C34" s="39"/>
      <c r="D34" s="39"/>
      <c r="E34" s="39"/>
      <c r="F34" s="40"/>
      <c r="G34" s="39"/>
      <c r="H34" s="15" t="s">
        <v>3</v>
      </c>
      <c r="I34" s="183"/>
      <c r="J34" s="184"/>
      <c r="K34" s="3"/>
      <c r="L34" s="4"/>
      <c r="N34" s="11"/>
    </row>
    <row r="35" spans="2:14" ht="15.75" customHeight="1">
      <c r="B35" s="16"/>
      <c r="C35" s="39"/>
      <c r="D35" s="39"/>
      <c r="E35" s="39"/>
      <c r="F35" s="40"/>
      <c r="G35" s="39"/>
      <c r="H35" s="15" t="s">
        <v>60</v>
      </c>
      <c r="I35" s="183"/>
      <c r="J35" s="184"/>
      <c r="K35" s="3"/>
      <c r="L35" s="4"/>
      <c r="N35" s="11"/>
    </row>
    <row r="36" spans="2:14" ht="15.75" customHeight="1">
      <c r="B36" s="16"/>
      <c r="C36" s="39"/>
      <c r="D36" s="39"/>
      <c r="E36" s="39"/>
      <c r="F36" s="40"/>
      <c r="G36" s="39"/>
      <c r="H36" s="15" t="s">
        <v>61</v>
      </c>
      <c r="I36" s="183"/>
      <c r="J36" s="184"/>
      <c r="K36" s="3"/>
      <c r="L36" s="4"/>
      <c r="N36" s="11"/>
    </row>
    <row r="37" spans="2:14" ht="15.75" customHeight="1">
      <c r="B37" s="16"/>
      <c r="C37" s="39"/>
      <c r="D37" s="39"/>
      <c r="E37" s="39"/>
      <c r="F37" s="40"/>
      <c r="G37" s="39"/>
      <c r="H37" s="15" t="s">
        <v>62</v>
      </c>
      <c r="I37" s="183"/>
      <c r="J37" s="184"/>
      <c r="K37" s="3"/>
      <c r="L37" s="4"/>
      <c r="N37" s="11"/>
    </row>
    <row r="38" spans="2:14" ht="15.75" customHeight="1">
      <c r="B38" s="16"/>
      <c r="C38" s="39"/>
      <c r="D38" s="39"/>
      <c r="E38" s="39"/>
      <c r="F38" s="40"/>
      <c r="G38" s="39"/>
      <c r="H38" s="15" t="s">
        <v>63</v>
      </c>
      <c r="I38" s="183"/>
      <c r="J38" s="184"/>
      <c r="K38" s="3"/>
      <c r="L38" s="4"/>
      <c r="N38" s="11"/>
    </row>
    <row r="39" spans="2:14" ht="15.75" customHeight="1">
      <c r="B39" s="16"/>
      <c r="C39" s="39"/>
      <c r="D39" s="39"/>
      <c r="E39" s="39"/>
      <c r="F39" s="40"/>
      <c r="G39" s="39"/>
      <c r="H39" s="15" t="s">
        <v>64</v>
      </c>
      <c r="I39" s="183"/>
      <c r="J39" s="184"/>
      <c r="K39" s="3"/>
      <c r="L39" s="4"/>
      <c r="N39" s="11"/>
    </row>
    <row r="40" spans="2:14" ht="15.75" customHeight="1">
      <c r="B40" s="16"/>
      <c r="C40" s="39"/>
      <c r="D40" s="39"/>
      <c r="E40" s="39"/>
      <c r="F40" s="40"/>
      <c r="G40" s="39"/>
      <c r="H40" s="15" t="s">
        <v>65</v>
      </c>
      <c r="I40" s="183"/>
      <c r="J40" s="184"/>
      <c r="K40" s="3"/>
      <c r="L40" s="4"/>
      <c r="N40" s="11"/>
    </row>
    <row r="41" spans="2:14" ht="15.75" customHeight="1">
      <c r="B41" s="16"/>
      <c r="C41" s="39"/>
      <c r="D41" s="39"/>
      <c r="E41" s="39"/>
      <c r="F41" s="40"/>
      <c r="G41" s="39"/>
      <c r="H41" s="15" t="s">
        <v>66</v>
      </c>
      <c r="I41" s="183"/>
      <c r="J41" s="184"/>
      <c r="K41" s="3"/>
      <c r="L41" s="4"/>
      <c r="N41" s="11"/>
    </row>
    <row r="42" spans="2:14" ht="15.75" customHeight="1" thickBot="1">
      <c r="B42" s="16"/>
      <c r="C42" s="41"/>
      <c r="D42" s="41"/>
      <c r="E42" s="41"/>
      <c r="F42" s="40"/>
      <c r="G42" s="39"/>
      <c r="H42" s="30" t="s">
        <v>66</v>
      </c>
      <c r="I42" s="183"/>
      <c r="J42" s="184"/>
      <c r="K42" s="3"/>
      <c r="L42" s="4"/>
      <c r="N42" s="11"/>
    </row>
    <row r="43" spans="3:14" ht="15.75" customHeight="1" thickBot="1">
      <c r="C43" s="31" t="s">
        <v>56</v>
      </c>
      <c r="D43" s="32">
        <f>SUM(D25:D42)</f>
        <v>0</v>
      </c>
      <c r="E43" s="33">
        <f>SUM(E25:E42)</f>
        <v>0</v>
      </c>
      <c r="J43" s="13"/>
      <c r="K43" s="6"/>
      <c r="N43" s="11"/>
    </row>
    <row r="44" spans="10:14" ht="15.75" customHeight="1">
      <c r="J44" s="13"/>
      <c r="K44" s="6"/>
      <c r="N44" s="11"/>
    </row>
    <row r="45" spans="10:14" ht="15.75" customHeight="1">
      <c r="J45" s="13"/>
      <c r="K45" s="6"/>
      <c r="N45" s="11"/>
    </row>
    <row r="46" spans="10:14" ht="15.75" customHeight="1">
      <c r="J46" s="13"/>
      <c r="K46" s="6"/>
      <c r="N46" s="11"/>
    </row>
    <row r="47" spans="10:14" ht="15.75" customHeight="1">
      <c r="J47" s="13"/>
      <c r="K47" s="6"/>
      <c r="N47" s="11"/>
    </row>
    <row r="48" spans="10:14" ht="15.75" customHeight="1">
      <c r="J48" s="13"/>
      <c r="K48" s="6"/>
      <c r="N48" s="11"/>
    </row>
    <row r="49" spans="10:14" ht="15.75" customHeight="1">
      <c r="J49" s="13"/>
      <c r="K49" s="6"/>
      <c r="N49" s="11"/>
    </row>
    <row r="50" spans="10:14" ht="15.75" customHeight="1">
      <c r="J50" s="13"/>
      <c r="K50" s="6"/>
      <c r="N50" s="11"/>
    </row>
    <row r="51" spans="10:14" ht="15.75" customHeight="1">
      <c r="J51" s="13"/>
      <c r="K51" s="6"/>
      <c r="N51" s="11"/>
    </row>
    <row r="52" spans="10:14" ht="15.75" customHeight="1">
      <c r="J52" s="13"/>
      <c r="K52" s="6"/>
      <c r="N52" s="11"/>
    </row>
    <row r="53" spans="10:14" ht="15.75" customHeight="1">
      <c r="J53" s="13"/>
      <c r="K53" s="6"/>
      <c r="N53" s="11"/>
    </row>
    <row r="54" spans="10:14" ht="15.75" customHeight="1">
      <c r="J54" s="13"/>
      <c r="K54" s="6"/>
      <c r="N54" s="11"/>
    </row>
    <row r="55" spans="10:14" ht="15.75" customHeight="1">
      <c r="J55" s="13"/>
      <c r="K55" s="6"/>
      <c r="N55" s="11"/>
    </row>
    <row r="56" spans="10:14" ht="15.75" customHeight="1">
      <c r="J56" s="13"/>
      <c r="K56" s="6"/>
      <c r="N56" s="11"/>
    </row>
    <row r="57" spans="10:14" ht="15.75" customHeight="1">
      <c r="J57" s="13"/>
      <c r="K57" s="6"/>
      <c r="N57" s="11"/>
    </row>
    <row r="58" spans="10:14" ht="15.75" customHeight="1">
      <c r="J58" s="13"/>
      <c r="K58" s="6"/>
      <c r="N58" s="11"/>
    </row>
    <row r="59" spans="10:14" ht="15.75" customHeight="1">
      <c r="J59" s="13"/>
      <c r="K59" s="6"/>
      <c r="N59" s="11"/>
    </row>
    <row r="60" spans="10:14" ht="15.75" customHeight="1">
      <c r="J60" s="13"/>
      <c r="K60" s="6"/>
      <c r="N60" s="11"/>
    </row>
    <row r="61" spans="10:14" ht="15.75" customHeight="1">
      <c r="J61" s="13"/>
      <c r="K61" s="6"/>
      <c r="N61" s="11"/>
    </row>
    <row r="62" spans="10:14" ht="15.75" customHeight="1">
      <c r="J62" s="13"/>
      <c r="K62" s="6"/>
      <c r="N62" s="11"/>
    </row>
    <row r="63" spans="10:14" ht="15.75" customHeight="1">
      <c r="J63" s="13"/>
      <c r="K63" s="6"/>
      <c r="N63" s="11"/>
    </row>
    <row r="64" spans="10:14" ht="15.75" customHeight="1">
      <c r="J64" s="13"/>
      <c r="K64" s="6"/>
      <c r="N64" s="11"/>
    </row>
    <row r="65" spans="10:14" ht="15.75" customHeight="1">
      <c r="J65" s="13"/>
      <c r="K65" s="6"/>
      <c r="N65" s="11"/>
    </row>
    <row r="66" spans="10:14" ht="15.75" customHeight="1">
      <c r="J66" s="13"/>
      <c r="K66" s="6"/>
      <c r="N66" s="11"/>
    </row>
    <row r="67" spans="10:14" ht="15.75" customHeight="1">
      <c r="J67" s="13"/>
      <c r="K67" s="6"/>
      <c r="N67" s="11"/>
    </row>
    <row r="68" spans="10:14" ht="15.75" customHeight="1">
      <c r="J68" s="13"/>
      <c r="K68" s="6"/>
      <c r="N68" s="11"/>
    </row>
    <row r="69" spans="10:14" ht="15.75" customHeight="1">
      <c r="J69" s="13"/>
      <c r="K69" s="6"/>
      <c r="N69" s="11"/>
    </row>
    <row r="70" spans="10:14" ht="15.75" customHeight="1">
      <c r="J70" s="13"/>
      <c r="K70" s="6"/>
      <c r="N70" s="11"/>
    </row>
    <row r="71" spans="10:14" ht="15.75" customHeight="1">
      <c r="J71" s="13"/>
      <c r="K71" s="6"/>
      <c r="N71" s="11"/>
    </row>
    <row r="72" spans="10:14" ht="15.75" customHeight="1">
      <c r="J72" s="13"/>
      <c r="K72" s="6"/>
      <c r="N72" s="11"/>
    </row>
    <row r="73" spans="10:14" ht="15.75" customHeight="1">
      <c r="J73" s="13"/>
      <c r="K73" s="6"/>
      <c r="N73" s="11"/>
    </row>
    <row r="74" spans="10:14" ht="15.75" customHeight="1">
      <c r="J74" s="13"/>
      <c r="K74" s="6"/>
      <c r="N74" s="11"/>
    </row>
    <row r="75" spans="10:14" ht="15.75" customHeight="1">
      <c r="J75" s="13"/>
      <c r="K75" s="6"/>
      <c r="N75" s="11"/>
    </row>
    <row r="76" spans="10:14" ht="15.75" customHeight="1">
      <c r="J76" s="13"/>
      <c r="K76" s="6"/>
      <c r="N76" s="11"/>
    </row>
    <row r="77" spans="10:14" ht="15.75" customHeight="1">
      <c r="J77" s="13"/>
      <c r="K77" s="6"/>
      <c r="N77" s="11"/>
    </row>
    <row r="78" spans="10:14" ht="15.75" customHeight="1">
      <c r="J78" s="13"/>
      <c r="K78" s="6"/>
      <c r="N78" s="11"/>
    </row>
    <row r="79" spans="10:14" ht="15.75" customHeight="1">
      <c r="J79" s="13"/>
      <c r="K79" s="6"/>
      <c r="N79" s="11"/>
    </row>
    <row r="80" spans="10:14" ht="15.75" customHeight="1">
      <c r="J80" s="13"/>
      <c r="K80" s="6"/>
      <c r="N80" s="11"/>
    </row>
    <row r="81" spans="10:14" ht="15.75" customHeight="1">
      <c r="J81" s="13"/>
      <c r="K81" s="6"/>
      <c r="N81" s="11"/>
    </row>
    <row r="82" spans="10:14" ht="15.75" customHeight="1">
      <c r="J82" s="13"/>
      <c r="K82" s="6"/>
      <c r="N82" s="11"/>
    </row>
    <row r="83" spans="10:14" ht="15.75" customHeight="1">
      <c r="J83" s="13"/>
      <c r="K83" s="6"/>
      <c r="N83" s="11"/>
    </row>
    <row r="84" spans="10:14" ht="15.75" customHeight="1">
      <c r="J84" s="13"/>
      <c r="K84" s="6"/>
      <c r="N84" s="11"/>
    </row>
    <row r="85" spans="10:14" ht="15.75" customHeight="1">
      <c r="J85" s="13"/>
      <c r="K85" s="6"/>
      <c r="N85" s="11"/>
    </row>
    <row r="86" spans="10:14" ht="15.75" customHeight="1">
      <c r="J86" s="13"/>
      <c r="K86" s="6"/>
      <c r="N86" s="11"/>
    </row>
    <row r="87" spans="10:14" ht="15.75" customHeight="1">
      <c r="J87" s="13"/>
      <c r="K87" s="6"/>
      <c r="N87" s="11"/>
    </row>
    <row r="88" spans="10:14" ht="15.75" customHeight="1">
      <c r="J88" s="13"/>
      <c r="K88" s="6"/>
      <c r="N88" s="11"/>
    </row>
    <row r="89" spans="10:14" ht="15.75" customHeight="1">
      <c r="J89" s="13"/>
      <c r="K89" s="6"/>
      <c r="N89" s="11"/>
    </row>
    <row r="90" spans="10:14" ht="15.75" customHeight="1">
      <c r="J90" s="13"/>
      <c r="K90" s="6"/>
      <c r="N90" s="11"/>
    </row>
    <row r="91" spans="10:14" ht="15.75" customHeight="1">
      <c r="J91" s="13"/>
      <c r="K91" s="6"/>
      <c r="N91" s="11"/>
    </row>
    <row r="92" spans="10:14" ht="15.75" customHeight="1">
      <c r="J92" s="13"/>
      <c r="K92" s="6"/>
      <c r="N92" s="11"/>
    </row>
    <row r="93" spans="10:14" ht="15.75" customHeight="1">
      <c r="J93" s="13"/>
      <c r="K93" s="6"/>
      <c r="N93" s="11"/>
    </row>
    <row r="94" spans="10:14" ht="15.75" customHeight="1">
      <c r="J94" s="13"/>
      <c r="K94" s="6"/>
      <c r="N94" s="11"/>
    </row>
    <row r="95" spans="10:14" ht="15.75" customHeight="1">
      <c r="J95" s="13"/>
      <c r="K95" s="6"/>
      <c r="N95" s="11"/>
    </row>
    <row r="96" spans="10:14" ht="15.75" customHeight="1">
      <c r="J96" s="13"/>
      <c r="K96" s="6"/>
      <c r="N96" s="11"/>
    </row>
    <row r="97" spans="10:14" ht="15.75" customHeight="1">
      <c r="J97" s="13"/>
      <c r="K97" s="6"/>
      <c r="N97" s="11"/>
    </row>
    <row r="98" spans="10:14" ht="15.75" customHeight="1">
      <c r="J98" s="13"/>
      <c r="K98" s="6"/>
      <c r="N98" s="11"/>
    </row>
    <row r="99" spans="10:14" ht="15.75" customHeight="1">
      <c r="J99" s="13"/>
      <c r="K99" s="6"/>
      <c r="N99" s="11"/>
    </row>
    <row r="100" spans="10:14" ht="15.75" customHeight="1">
      <c r="J100" s="13"/>
      <c r="K100" s="6"/>
      <c r="N100" s="11"/>
    </row>
    <row r="101" spans="10:14" ht="15.75" customHeight="1">
      <c r="J101" s="13"/>
      <c r="K101" s="6"/>
      <c r="N101" s="11"/>
    </row>
    <row r="102" spans="10:14" ht="15.75" customHeight="1">
      <c r="J102" s="13"/>
      <c r="K102" s="6"/>
      <c r="N102" s="11"/>
    </row>
    <row r="103" spans="10:14" ht="15.75" customHeight="1">
      <c r="J103" s="13"/>
      <c r="K103" s="6"/>
      <c r="N103" s="11"/>
    </row>
    <row r="104" spans="10:14" ht="15.75" customHeight="1">
      <c r="J104" s="13"/>
      <c r="K104" s="6"/>
      <c r="N104" s="11"/>
    </row>
    <row r="105" spans="10:14" ht="15.75" customHeight="1">
      <c r="J105" s="13"/>
      <c r="K105" s="6"/>
      <c r="N105" s="11"/>
    </row>
    <row r="106" spans="10:14" ht="15.75" customHeight="1">
      <c r="J106" s="13"/>
      <c r="K106" s="6"/>
      <c r="N106" s="11"/>
    </row>
    <row r="107" spans="10:14" ht="15.75" customHeight="1">
      <c r="J107" s="13"/>
      <c r="K107" s="6"/>
      <c r="N107" s="11"/>
    </row>
    <row r="108" spans="10:14" ht="15.75" customHeight="1">
      <c r="J108" s="13"/>
      <c r="K108" s="6"/>
      <c r="N108" s="11"/>
    </row>
    <row r="109" spans="10:14" ht="15.75" customHeight="1">
      <c r="J109" s="13"/>
      <c r="K109" s="6"/>
      <c r="N109" s="11"/>
    </row>
    <row r="110" spans="10:14" ht="15.75" customHeight="1">
      <c r="J110" s="13"/>
      <c r="K110" s="6"/>
      <c r="N110" s="11"/>
    </row>
    <row r="111" spans="10:14" ht="15.75" customHeight="1">
      <c r="J111" s="13"/>
      <c r="K111" s="6"/>
      <c r="N111" s="11"/>
    </row>
    <row r="112" spans="10:14" ht="15.75" customHeight="1">
      <c r="J112" s="13"/>
      <c r="K112" s="6"/>
      <c r="N112" s="11"/>
    </row>
    <row r="113" spans="10:14" ht="15.75" customHeight="1">
      <c r="J113" s="13"/>
      <c r="K113" s="6"/>
      <c r="N113" s="11"/>
    </row>
    <row r="114" spans="10:14" ht="15.75" customHeight="1">
      <c r="J114" s="13"/>
      <c r="K114" s="6"/>
      <c r="N114" s="11"/>
    </row>
    <row r="115" spans="10:14" ht="15.75" customHeight="1">
      <c r="J115" s="13"/>
      <c r="K115" s="6"/>
      <c r="N115" s="11"/>
    </row>
    <row r="116" spans="10:14" ht="15.75" customHeight="1">
      <c r="J116" s="13"/>
      <c r="K116" s="6"/>
      <c r="N116" s="11"/>
    </row>
    <row r="117" spans="10:14" ht="15.75" customHeight="1">
      <c r="J117" s="13"/>
      <c r="K117" s="6"/>
      <c r="N117" s="11"/>
    </row>
    <row r="118" spans="10:14" ht="15.75" customHeight="1">
      <c r="J118" s="13"/>
      <c r="K118" s="6"/>
      <c r="N118" s="11"/>
    </row>
    <row r="119" spans="10:14" ht="15.75" customHeight="1">
      <c r="J119" s="13"/>
      <c r="K119" s="6"/>
      <c r="N119" s="11"/>
    </row>
    <row r="120" spans="10:14" ht="15.75" customHeight="1">
      <c r="J120" s="13"/>
      <c r="K120" s="6"/>
      <c r="N120" s="11"/>
    </row>
    <row r="121" spans="10:14" ht="15.75" customHeight="1">
      <c r="J121" s="13"/>
      <c r="K121" s="6"/>
      <c r="N121" s="11"/>
    </row>
    <row r="122" spans="10:14" ht="15.75" customHeight="1">
      <c r="J122" s="13"/>
      <c r="K122" s="6"/>
      <c r="N122" s="11"/>
    </row>
    <row r="123" spans="10:14" ht="15.75" customHeight="1">
      <c r="J123" s="13"/>
      <c r="K123" s="6"/>
      <c r="N123" s="11"/>
    </row>
    <row r="124" spans="10:14" ht="15.75" customHeight="1">
      <c r="J124" s="13"/>
      <c r="K124" s="6"/>
      <c r="N124" s="11"/>
    </row>
    <row r="125" spans="10:14" ht="15.75" customHeight="1">
      <c r="J125" s="13"/>
      <c r="K125" s="6"/>
      <c r="N125" s="11"/>
    </row>
    <row r="126" spans="10:14" ht="15.75" customHeight="1">
      <c r="J126" s="13"/>
      <c r="K126" s="6"/>
      <c r="N126" s="11"/>
    </row>
    <row r="127" spans="10:14" ht="15.75" customHeight="1">
      <c r="J127" s="13"/>
      <c r="K127" s="6"/>
      <c r="N127" s="11"/>
    </row>
    <row r="128" spans="10:14" ht="15.75" customHeight="1">
      <c r="J128" s="13"/>
      <c r="K128" s="6"/>
      <c r="N128" s="11"/>
    </row>
    <row r="129" spans="10:14" ht="15.75" customHeight="1">
      <c r="J129" s="13"/>
      <c r="K129" s="6"/>
      <c r="N129" s="11"/>
    </row>
    <row r="130" spans="10:14" ht="15.75" customHeight="1">
      <c r="J130" s="13"/>
      <c r="K130" s="6"/>
      <c r="N130" s="11"/>
    </row>
    <row r="131" spans="10:14" ht="15.75" customHeight="1">
      <c r="J131" s="13"/>
      <c r="K131" s="6"/>
      <c r="N131" s="11"/>
    </row>
    <row r="132" spans="10:14" ht="15.75" customHeight="1">
      <c r="J132" s="13"/>
      <c r="K132" s="6"/>
      <c r="N132" s="11"/>
    </row>
    <row r="133" spans="10:14" ht="15.75" customHeight="1">
      <c r="J133" s="13"/>
      <c r="K133" s="6"/>
      <c r="N133" s="11"/>
    </row>
    <row r="134" spans="10:14" ht="15.75" customHeight="1">
      <c r="J134" s="13"/>
      <c r="K134" s="6"/>
      <c r="N134" s="11"/>
    </row>
    <row r="135" spans="10:14" ht="15.75" customHeight="1">
      <c r="J135" s="13"/>
      <c r="K135" s="6"/>
      <c r="N135" s="11"/>
    </row>
    <row r="136" spans="10:14" ht="15.75" customHeight="1">
      <c r="J136" s="13"/>
      <c r="K136" s="6"/>
      <c r="N136" s="11"/>
    </row>
    <row r="137" spans="10:14" ht="15.75" customHeight="1">
      <c r="J137" s="13"/>
      <c r="K137" s="6"/>
      <c r="N137" s="11"/>
    </row>
    <row r="138" spans="10:14" ht="15.75" customHeight="1">
      <c r="J138" s="13"/>
      <c r="K138" s="6"/>
      <c r="N138" s="11"/>
    </row>
    <row r="139" spans="10:14" ht="15.75" customHeight="1">
      <c r="J139" s="13"/>
      <c r="K139" s="6"/>
      <c r="N139" s="11"/>
    </row>
    <row r="140" spans="10:14" ht="15.75" customHeight="1">
      <c r="J140" s="13"/>
      <c r="K140" s="6"/>
      <c r="N140" s="11"/>
    </row>
    <row r="141" spans="10:14" ht="15.75" customHeight="1">
      <c r="J141" s="13"/>
      <c r="K141" s="6"/>
      <c r="N141" s="11"/>
    </row>
    <row r="142" spans="10:14" ht="15.75" customHeight="1">
      <c r="J142" s="13"/>
      <c r="K142" s="6"/>
      <c r="N142" s="11"/>
    </row>
    <row r="143" spans="10:14" ht="15.75" customHeight="1">
      <c r="J143" s="13"/>
      <c r="K143" s="6"/>
      <c r="N143" s="11"/>
    </row>
    <row r="144" spans="10:14" ht="15.75" customHeight="1">
      <c r="J144" s="13"/>
      <c r="K144" s="6"/>
      <c r="N144" s="11"/>
    </row>
    <row r="145" spans="10:14" ht="15.75" customHeight="1">
      <c r="J145" s="13"/>
      <c r="K145" s="6"/>
      <c r="N145" s="11"/>
    </row>
    <row r="146" spans="10:14" ht="15.75" customHeight="1">
      <c r="J146" s="13"/>
      <c r="K146" s="6"/>
      <c r="N146" s="11"/>
    </row>
    <row r="147" spans="10:14" ht="15.75" customHeight="1">
      <c r="J147" s="13"/>
      <c r="K147" s="6"/>
      <c r="N147" s="11"/>
    </row>
    <row r="148" spans="10:14" ht="15.75" customHeight="1">
      <c r="J148" s="13"/>
      <c r="K148" s="6"/>
      <c r="N148" s="11"/>
    </row>
    <row r="149" spans="10:14" ht="15.75" customHeight="1">
      <c r="J149" s="13"/>
      <c r="K149" s="6"/>
      <c r="N149" s="11"/>
    </row>
    <row r="150" spans="10:14" ht="15.75" customHeight="1">
      <c r="J150" s="13"/>
      <c r="K150" s="6"/>
      <c r="N150" s="11"/>
    </row>
    <row r="151" spans="10:14" ht="15.75" customHeight="1">
      <c r="J151" s="13"/>
      <c r="K151" s="6"/>
      <c r="N151" s="11"/>
    </row>
    <row r="152" spans="10:14" ht="15.75" customHeight="1">
      <c r="J152" s="13"/>
      <c r="K152" s="6"/>
      <c r="N152" s="11"/>
    </row>
    <row r="153" spans="10:14" ht="15.75" customHeight="1">
      <c r="J153" s="13"/>
      <c r="K153" s="6"/>
      <c r="N153" s="11"/>
    </row>
    <row r="154" spans="10:14" ht="15.75" customHeight="1">
      <c r="J154" s="13"/>
      <c r="K154" s="6"/>
      <c r="N154" s="11"/>
    </row>
    <row r="155" spans="10:14" ht="15.75" customHeight="1">
      <c r="J155" s="13"/>
      <c r="K155" s="6"/>
      <c r="N155" s="11"/>
    </row>
    <row r="156" spans="10:14" ht="15.75" customHeight="1">
      <c r="J156" s="13"/>
      <c r="K156" s="6"/>
      <c r="N156" s="11"/>
    </row>
    <row r="157" spans="10:14" ht="15.75" customHeight="1">
      <c r="J157" s="13"/>
      <c r="K157" s="6"/>
      <c r="N157" s="11"/>
    </row>
    <row r="158" spans="10:14" ht="15.75" customHeight="1">
      <c r="J158" s="13"/>
      <c r="K158" s="6"/>
      <c r="N158" s="11"/>
    </row>
    <row r="159" spans="10:14" ht="15.75" customHeight="1">
      <c r="J159" s="13"/>
      <c r="K159" s="6"/>
      <c r="N159" s="11"/>
    </row>
    <row r="160" spans="10:14" ht="15.75" customHeight="1">
      <c r="J160" s="13"/>
      <c r="K160" s="6"/>
      <c r="N160" s="11"/>
    </row>
    <row r="161" spans="10:14" ht="15.75" customHeight="1">
      <c r="J161" s="13"/>
      <c r="K161" s="6"/>
      <c r="N161" s="11"/>
    </row>
    <row r="162" spans="10:14" ht="15.75" customHeight="1">
      <c r="J162" s="13"/>
      <c r="K162" s="6"/>
      <c r="N162" s="11"/>
    </row>
    <row r="163" spans="10:14" ht="15.75" customHeight="1">
      <c r="J163" s="13"/>
      <c r="K163" s="6"/>
      <c r="N163" s="11"/>
    </row>
    <row r="164" spans="10:14" ht="15.75" customHeight="1">
      <c r="J164" s="13"/>
      <c r="K164" s="6"/>
      <c r="N164" s="11"/>
    </row>
    <row r="165" spans="10:14" ht="15.75" customHeight="1">
      <c r="J165" s="13"/>
      <c r="K165" s="6"/>
      <c r="N165" s="11"/>
    </row>
    <row r="166" spans="10:14" ht="15.75" customHeight="1">
      <c r="J166" s="13"/>
      <c r="K166" s="6"/>
      <c r="N166" s="11"/>
    </row>
    <row r="167" spans="10:14" ht="15.75" customHeight="1">
      <c r="J167" s="13"/>
      <c r="K167" s="6"/>
      <c r="N167" s="11"/>
    </row>
    <row r="168" spans="10:14" ht="15.75" customHeight="1">
      <c r="J168" s="13"/>
      <c r="K168" s="6"/>
      <c r="N168" s="11"/>
    </row>
    <row r="169" spans="10:14" ht="15.75" customHeight="1">
      <c r="J169" s="13"/>
      <c r="K169" s="6"/>
      <c r="N169" s="11"/>
    </row>
    <row r="170" spans="10:14" ht="15.75" customHeight="1">
      <c r="J170" s="13"/>
      <c r="K170" s="6"/>
      <c r="N170" s="11"/>
    </row>
    <row r="171" spans="10:14" ht="15.75" customHeight="1">
      <c r="J171" s="13"/>
      <c r="K171" s="6"/>
      <c r="N171" s="11"/>
    </row>
    <row r="172" spans="10:14" ht="15.75" customHeight="1">
      <c r="J172" s="13"/>
      <c r="K172" s="6"/>
      <c r="N172" s="11"/>
    </row>
    <row r="173" spans="10:14" ht="15.75" customHeight="1">
      <c r="J173" s="13"/>
      <c r="K173" s="6"/>
      <c r="N173" s="11"/>
    </row>
    <row r="174" spans="10:14" ht="15.75" customHeight="1">
      <c r="J174" s="13"/>
      <c r="K174" s="6"/>
      <c r="N174" s="11"/>
    </row>
    <row r="175" spans="10:14" ht="15.75" customHeight="1">
      <c r="J175" s="13"/>
      <c r="K175" s="6"/>
      <c r="N175" s="11"/>
    </row>
    <row r="176" spans="10:14" ht="15.75" customHeight="1">
      <c r="J176" s="13"/>
      <c r="K176" s="6"/>
      <c r="N176" s="11"/>
    </row>
    <row r="177" spans="10:14" ht="15.75" customHeight="1">
      <c r="J177" s="13"/>
      <c r="K177" s="6"/>
      <c r="N177" s="11"/>
    </row>
    <row r="178" spans="10:14" ht="15.75" customHeight="1">
      <c r="J178" s="13"/>
      <c r="K178" s="6"/>
      <c r="N178" s="11"/>
    </row>
    <row r="179" spans="10:14" ht="15.75" customHeight="1">
      <c r="J179" s="13"/>
      <c r="K179" s="6"/>
      <c r="N179" s="11"/>
    </row>
    <row r="180" spans="10:14" ht="15.75" customHeight="1">
      <c r="J180" s="13"/>
      <c r="K180" s="6"/>
      <c r="N180" s="11"/>
    </row>
    <row r="181" spans="10:14" ht="15.75" customHeight="1">
      <c r="J181" s="13"/>
      <c r="K181" s="6"/>
      <c r="N181" s="11"/>
    </row>
    <row r="182" spans="10:14" ht="15.75" customHeight="1">
      <c r="J182" s="13"/>
      <c r="K182" s="6"/>
      <c r="N182" s="11"/>
    </row>
    <row r="183" spans="10:14" ht="15.75" customHeight="1">
      <c r="J183" s="13"/>
      <c r="K183" s="6"/>
      <c r="N183" s="11"/>
    </row>
    <row r="184" spans="10:14" ht="15.75" customHeight="1">
      <c r="J184" s="13"/>
      <c r="K184" s="6"/>
      <c r="N184" s="11"/>
    </row>
    <row r="185" spans="10:14" ht="15.75" customHeight="1">
      <c r="J185" s="13"/>
      <c r="K185" s="6"/>
      <c r="N185" s="11"/>
    </row>
    <row r="186" spans="10:14" ht="15.75" customHeight="1">
      <c r="J186" s="13"/>
      <c r="K186" s="6"/>
      <c r="N186" s="11"/>
    </row>
    <row r="187" spans="10:14" ht="15.75" customHeight="1">
      <c r="J187" s="13"/>
      <c r="K187" s="6"/>
      <c r="N187" s="11"/>
    </row>
    <row r="188" spans="10:14" ht="15.75" customHeight="1">
      <c r="J188" s="13"/>
      <c r="K188" s="6"/>
      <c r="N188" s="11"/>
    </row>
    <row r="189" spans="10:14" ht="15.75" customHeight="1">
      <c r="J189" s="13"/>
      <c r="K189" s="6"/>
      <c r="N189" s="11"/>
    </row>
    <row r="190" spans="10:14" ht="15.75" customHeight="1">
      <c r="J190" s="13"/>
      <c r="K190" s="6"/>
      <c r="N190" s="11"/>
    </row>
    <row r="191" spans="10:14" ht="15.75" customHeight="1">
      <c r="J191" s="13"/>
      <c r="K191" s="6"/>
      <c r="N191" s="11"/>
    </row>
    <row r="192" spans="10:14" ht="15.75" customHeight="1">
      <c r="J192" s="13"/>
      <c r="K192" s="6"/>
      <c r="N192" s="11"/>
    </row>
    <row r="193" spans="10:14" ht="15.75" customHeight="1">
      <c r="J193" s="13"/>
      <c r="K193" s="6"/>
      <c r="N193" s="11"/>
    </row>
    <row r="194" spans="10:14" ht="15.75" customHeight="1">
      <c r="J194" s="13"/>
      <c r="K194" s="6"/>
      <c r="N194" s="11"/>
    </row>
    <row r="195" spans="10:14" ht="15.75" customHeight="1">
      <c r="J195" s="13"/>
      <c r="K195" s="6"/>
      <c r="N195" s="11"/>
    </row>
    <row r="196" spans="10:14" ht="15.75" customHeight="1">
      <c r="J196" s="13"/>
      <c r="K196" s="6"/>
      <c r="N196" s="11"/>
    </row>
    <row r="197" spans="10:14" ht="15.75" customHeight="1">
      <c r="J197" s="13"/>
      <c r="K197" s="6"/>
      <c r="N197" s="11"/>
    </row>
    <row r="198" spans="10:14" ht="15.75" customHeight="1">
      <c r="J198" s="13"/>
      <c r="K198" s="6"/>
      <c r="N198" s="11"/>
    </row>
    <row r="199" spans="10:14" ht="15.75" customHeight="1">
      <c r="J199" s="13"/>
      <c r="K199" s="6"/>
      <c r="N199" s="11"/>
    </row>
    <row r="200" spans="10:14" ht="15.75" customHeight="1">
      <c r="J200" s="13"/>
      <c r="K200" s="6"/>
      <c r="N200" s="11"/>
    </row>
    <row r="201" spans="10:14" ht="15.75" customHeight="1">
      <c r="J201" s="13"/>
      <c r="K201" s="6"/>
      <c r="N201" s="11"/>
    </row>
    <row r="202" spans="10:14" ht="15.75" customHeight="1">
      <c r="J202" s="13"/>
      <c r="K202" s="6"/>
      <c r="N202" s="11"/>
    </row>
    <row r="203" spans="10:14" ht="15.75" customHeight="1">
      <c r="J203" s="13"/>
      <c r="K203" s="6"/>
      <c r="N203" s="11"/>
    </row>
    <row r="204" spans="10:14" ht="15.75" customHeight="1">
      <c r="J204" s="13"/>
      <c r="K204" s="6"/>
      <c r="N204" s="11"/>
    </row>
    <row r="205" spans="10:14" ht="15.75" customHeight="1">
      <c r="J205" s="13"/>
      <c r="K205" s="6"/>
      <c r="N205" s="11"/>
    </row>
    <row r="206" spans="10:14" ht="15.75" customHeight="1">
      <c r="J206" s="13"/>
      <c r="K206" s="6"/>
      <c r="N206" s="11"/>
    </row>
    <row r="207" spans="10:14" ht="15.75" customHeight="1">
      <c r="J207" s="13"/>
      <c r="K207" s="6"/>
      <c r="N207" s="11"/>
    </row>
    <row r="208" spans="10:14" ht="15.75" customHeight="1">
      <c r="J208" s="13"/>
      <c r="K208" s="6"/>
      <c r="N208" s="11"/>
    </row>
    <row r="209" spans="10:14" ht="15.75" customHeight="1">
      <c r="J209" s="13"/>
      <c r="K209" s="6"/>
      <c r="N209" s="11"/>
    </row>
    <row r="210" spans="10:14" ht="15.75" customHeight="1">
      <c r="J210" s="13"/>
      <c r="K210" s="6"/>
      <c r="N210" s="11"/>
    </row>
    <row r="211" spans="10:14" ht="15.75" customHeight="1">
      <c r="J211" s="13"/>
      <c r="K211" s="6"/>
      <c r="N211" s="11"/>
    </row>
    <row r="212" spans="10:14" ht="15.75" customHeight="1">
      <c r="J212" s="13"/>
      <c r="K212" s="6"/>
      <c r="N212" s="11"/>
    </row>
    <row r="213" spans="10:14" ht="15.75" customHeight="1">
      <c r="J213" s="13"/>
      <c r="K213" s="6"/>
      <c r="N213" s="11"/>
    </row>
    <row r="214" spans="10:14" ht="15.75" customHeight="1">
      <c r="J214" s="13"/>
      <c r="K214" s="6"/>
      <c r="N214" s="11"/>
    </row>
    <row r="215" spans="10:14" ht="15.75" customHeight="1">
      <c r="J215" s="13"/>
      <c r="K215" s="6"/>
      <c r="N215" s="11"/>
    </row>
    <row r="216" spans="10:14" ht="15.75" customHeight="1">
      <c r="J216" s="13"/>
      <c r="K216" s="6"/>
      <c r="N216" s="11"/>
    </row>
    <row r="217" spans="10:14" ht="15.75" customHeight="1">
      <c r="J217" s="13"/>
      <c r="K217" s="6"/>
      <c r="N217" s="11"/>
    </row>
    <row r="218" spans="10:14" ht="15.75" customHeight="1">
      <c r="J218" s="13"/>
      <c r="K218" s="6"/>
      <c r="N218" s="11"/>
    </row>
    <row r="219" spans="10:14" ht="15.75" customHeight="1">
      <c r="J219" s="13"/>
      <c r="K219" s="6"/>
      <c r="N219" s="11"/>
    </row>
    <row r="220" spans="10:14" ht="15.75" customHeight="1">
      <c r="J220" s="13"/>
      <c r="K220" s="6"/>
      <c r="N220" s="11"/>
    </row>
    <row r="221" spans="10:14" ht="15.75" customHeight="1">
      <c r="J221" s="13"/>
      <c r="K221" s="6"/>
      <c r="N221" s="11"/>
    </row>
    <row r="222" spans="10:14" ht="15.75" customHeight="1">
      <c r="J222" s="13"/>
      <c r="K222" s="6"/>
      <c r="N222" s="11"/>
    </row>
    <row r="223" spans="10:14" ht="15.75" customHeight="1">
      <c r="J223" s="13"/>
      <c r="K223" s="6"/>
      <c r="N223" s="11"/>
    </row>
    <row r="224" spans="10:14" ht="15.75" customHeight="1">
      <c r="J224" s="13"/>
      <c r="K224" s="6"/>
      <c r="N224" s="11"/>
    </row>
    <row r="225" spans="10:14" ht="15.75" customHeight="1">
      <c r="J225" s="13"/>
      <c r="K225" s="6"/>
      <c r="N225" s="11"/>
    </row>
    <row r="226" spans="10:14" ht="15.75" customHeight="1">
      <c r="J226" s="13"/>
      <c r="K226" s="6"/>
      <c r="N226" s="11"/>
    </row>
    <row r="227" spans="10:14" ht="15.75" customHeight="1">
      <c r="J227" s="13"/>
      <c r="K227" s="6"/>
      <c r="N227" s="11"/>
    </row>
    <row r="228" spans="10:14" ht="15.75" customHeight="1">
      <c r="J228" s="13"/>
      <c r="K228" s="6"/>
      <c r="N228" s="11"/>
    </row>
    <row r="229" spans="10:14" ht="15.75" customHeight="1">
      <c r="J229" s="13"/>
      <c r="K229" s="6"/>
      <c r="N229" s="11"/>
    </row>
    <row r="230" spans="10:14" ht="15.75" customHeight="1">
      <c r="J230" s="13"/>
      <c r="K230" s="6"/>
      <c r="N230" s="11"/>
    </row>
    <row r="231" spans="10:14" ht="15.75" customHeight="1">
      <c r="J231" s="13"/>
      <c r="K231" s="6"/>
      <c r="N231" s="11"/>
    </row>
    <row r="232" spans="10:14" ht="15.75" customHeight="1">
      <c r="J232" s="13"/>
      <c r="K232" s="6"/>
      <c r="N232" s="11"/>
    </row>
    <row r="233" spans="10:14" ht="15.75" customHeight="1">
      <c r="J233" s="13"/>
      <c r="K233" s="6"/>
      <c r="N233" s="11"/>
    </row>
    <row r="234" spans="10:14" ht="15.75" customHeight="1">
      <c r="J234" s="13"/>
      <c r="K234" s="6"/>
      <c r="N234" s="11"/>
    </row>
    <row r="235" spans="10:14" ht="15.75" customHeight="1">
      <c r="J235" s="13"/>
      <c r="K235" s="6"/>
      <c r="N235" s="11"/>
    </row>
    <row r="236" spans="10:14" ht="15.75" customHeight="1">
      <c r="J236" s="13"/>
      <c r="K236" s="6"/>
      <c r="N236" s="11"/>
    </row>
    <row r="237" spans="10:14" ht="15.75" customHeight="1">
      <c r="J237" s="13"/>
      <c r="K237" s="6"/>
      <c r="N237" s="11"/>
    </row>
    <row r="238" spans="10:14" ht="15.75" customHeight="1">
      <c r="J238" s="13"/>
      <c r="K238" s="6"/>
      <c r="N238" s="11"/>
    </row>
    <row r="239" spans="10:14" ht="15.75" customHeight="1">
      <c r="J239" s="13"/>
      <c r="K239" s="6"/>
      <c r="N239" s="11"/>
    </row>
    <row r="240" spans="10:14" ht="15.75" customHeight="1">
      <c r="J240" s="13"/>
      <c r="K240" s="6"/>
      <c r="N240" s="11"/>
    </row>
    <row r="241" spans="10:14" ht="15.75" customHeight="1">
      <c r="J241" s="13"/>
      <c r="K241" s="6"/>
      <c r="N241" s="11"/>
    </row>
    <row r="242" spans="10:14" ht="15.75" customHeight="1">
      <c r="J242" s="13"/>
      <c r="K242" s="6"/>
      <c r="N242" s="11"/>
    </row>
    <row r="243" spans="10:14" ht="15.75" customHeight="1">
      <c r="J243" s="13"/>
      <c r="K243" s="6"/>
      <c r="N243" s="11"/>
    </row>
    <row r="244" spans="10:14" ht="15.75" customHeight="1">
      <c r="J244" s="13"/>
      <c r="K244" s="6"/>
      <c r="N244" s="11"/>
    </row>
    <row r="245" spans="10:14" ht="15.75" customHeight="1">
      <c r="J245" s="13"/>
      <c r="K245" s="6"/>
      <c r="N245" s="11"/>
    </row>
    <row r="246" spans="10:14" ht="15.75" customHeight="1">
      <c r="J246" s="13"/>
      <c r="K246" s="6"/>
      <c r="N246" s="11"/>
    </row>
    <row r="247" spans="10:14" ht="15.75" customHeight="1">
      <c r="J247" s="13"/>
      <c r="K247" s="6"/>
      <c r="N247" s="11"/>
    </row>
    <row r="248" spans="10:14" ht="15.75" customHeight="1">
      <c r="J248" s="13"/>
      <c r="K248" s="6"/>
      <c r="N248" s="11"/>
    </row>
    <row r="249" spans="10:14" ht="15.75" customHeight="1">
      <c r="J249" s="13"/>
      <c r="K249" s="6"/>
      <c r="N249" s="11"/>
    </row>
    <row r="250" spans="10:14" ht="15.75" customHeight="1">
      <c r="J250" s="13"/>
      <c r="K250" s="6"/>
      <c r="N250" s="11"/>
    </row>
    <row r="251" spans="10:14" ht="15.75" customHeight="1">
      <c r="J251" s="13"/>
      <c r="K251" s="6"/>
      <c r="N251" s="11"/>
    </row>
    <row r="252" spans="10:14" ht="15.75" customHeight="1">
      <c r="J252" s="13"/>
      <c r="K252" s="6"/>
      <c r="N252" s="11"/>
    </row>
    <row r="253" spans="10:14" ht="15.75" customHeight="1">
      <c r="J253" s="13"/>
      <c r="K253" s="6"/>
      <c r="N253" s="11"/>
    </row>
    <row r="254" spans="10:14" ht="15.75" customHeight="1">
      <c r="J254" s="13"/>
      <c r="K254" s="6"/>
      <c r="N254" s="11"/>
    </row>
    <row r="255" spans="10:14" ht="15.75" customHeight="1">
      <c r="J255" s="13"/>
      <c r="K255" s="6"/>
      <c r="N255" s="11"/>
    </row>
    <row r="256" spans="10:14" ht="15.75" customHeight="1">
      <c r="J256" s="13"/>
      <c r="K256" s="6"/>
      <c r="N256" s="11"/>
    </row>
    <row r="257" spans="10:14" ht="15.75" customHeight="1">
      <c r="J257" s="13"/>
      <c r="K257" s="6"/>
      <c r="N257" s="11"/>
    </row>
    <row r="258" spans="10:14" ht="15.75" customHeight="1">
      <c r="J258" s="13"/>
      <c r="K258" s="6"/>
      <c r="N258" s="11"/>
    </row>
    <row r="259" spans="10:14" ht="15.75" customHeight="1">
      <c r="J259" s="13"/>
      <c r="K259" s="6"/>
      <c r="N259" s="11"/>
    </row>
    <row r="260" spans="10:14" ht="15.75" customHeight="1">
      <c r="J260" s="13"/>
      <c r="K260" s="6"/>
      <c r="N260" s="11"/>
    </row>
    <row r="261" spans="10:14" ht="15.75" customHeight="1">
      <c r="J261" s="13"/>
      <c r="K261" s="6"/>
      <c r="N261" s="11"/>
    </row>
    <row r="262" spans="10:14" ht="15.75" customHeight="1">
      <c r="J262" s="13"/>
      <c r="K262" s="6"/>
      <c r="N262" s="11"/>
    </row>
    <row r="263" spans="10:14" ht="15.75" customHeight="1">
      <c r="J263" s="13"/>
      <c r="K263" s="6"/>
      <c r="N263" s="11"/>
    </row>
    <row r="264" spans="10:14" ht="15.75" customHeight="1">
      <c r="J264" s="13"/>
      <c r="K264" s="6"/>
      <c r="N264" s="11"/>
    </row>
    <row r="265" spans="10:14" ht="15.75" customHeight="1">
      <c r="J265" s="13"/>
      <c r="K265" s="6"/>
      <c r="N265" s="11"/>
    </row>
    <row r="266" spans="10:14" ht="15.75" customHeight="1">
      <c r="J266" s="13"/>
      <c r="K266" s="6"/>
      <c r="N266" s="11"/>
    </row>
    <row r="267" spans="10:14" ht="15.75" customHeight="1">
      <c r="J267" s="13"/>
      <c r="K267" s="6"/>
      <c r="N267" s="11"/>
    </row>
    <row r="268" spans="10:14" ht="15.75" customHeight="1">
      <c r="J268" s="13"/>
      <c r="K268" s="6"/>
      <c r="N268" s="11"/>
    </row>
    <row r="269" spans="10:14" ht="15.75" customHeight="1">
      <c r="J269" s="13"/>
      <c r="K269" s="6"/>
      <c r="N269" s="11"/>
    </row>
    <row r="270" spans="10:14" ht="15.75" customHeight="1">
      <c r="J270" s="13"/>
      <c r="K270" s="6"/>
      <c r="N270" s="11"/>
    </row>
    <row r="271" spans="10:14" ht="15.75" customHeight="1">
      <c r="J271" s="13"/>
      <c r="K271" s="6"/>
      <c r="N271" s="11"/>
    </row>
    <row r="272" spans="10:14" ht="15.75" customHeight="1">
      <c r="J272" s="13"/>
      <c r="K272" s="6"/>
      <c r="N272" s="11"/>
    </row>
    <row r="273" spans="10:14" ht="15.75" customHeight="1">
      <c r="J273" s="13"/>
      <c r="K273" s="6"/>
      <c r="N273" s="11"/>
    </row>
    <row r="274" spans="10:14" ht="15.75" customHeight="1">
      <c r="J274" s="13"/>
      <c r="K274" s="6"/>
      <c r="N274" s="11"/>
    </row>
    <row r="275" spans="10:14" ht="15.75" customHeight="1">
      <c r="J275" s="13"/>
      <c r="K275" s="6"/>
      <c r="N275" s="11"/>
    </row>
    <row r="276" spans="10:14" ht="15.75" customHeight="1">
      <c r="J276" s="13"/>
      <c r="K276" s="6"/>
      <c r="N276" s="11"/>
    </row>
    <row r="277" spans="10:14" ht="15.75" customHeight="1">
      <c r="J277" s="13"/>
      <c r="K277" s="6"/>
      <c r="N277" s="11"/>
    </row>
    <row r="278" spans="10:14" ht="15.75" customHeight="1">
      <c r="J278" s="13"/>
      <c r="K278" s="6"/>
      <c r="N278" s="11"/>
    </row>
    <row r="279" spans="10:14" ht="15.75" customHeight="1">
      <c r="J279" s="13"/>
      <c r="K279" s="6"/>
      <c r="N279" s="11"/>
    </row>
    <row r="280" spans="10:14" ht="15.75" customHeight="1">
      <c r="J280" s="13"/>
      <c r="K280" s="6"/>
      <c r="N280" s="11"/>
    </row>
    <row r="281" spans="10:14" ht="15.75" customHeight="1">
      <c r="J281" s="13"/>
      <c r="K281" s="6"/>
      <c r="N281" s="11"/>
    </row>
    <row r="282" spans="10:14" ht="15.75" customHeight="1">
      <c r="J282" s="13"/>
      <c r="K282" s="6"/>
      <c r="N282" s="11"/>
    </row>
    <row r="283" spans="10:14" ht="15.75" customHeight="1">
      <c r="J283" s="13"/>
      <c r="K283" s="6"/>
      <c r="N283" s="11"/>
    </row>
    <row r="284" spans="10:14" ht="15.75" customHeight="1">
      <c r="J284" s="13"/>
      <c r="K284" s="6"/>
      <c r="N284" s="11"/>
    </row>
    <row r="285" spans="10:14" ht="15.75" customHeight="1">
      <c r="J285" s="13"/>
      <c r="K285" s="6"/>
      <c r="N285" s="11"/>
    </row>
    <row r="286" spans="10:14" ht="15.75" customHeight="1">
      <c r="J286" s="13"/>
      <c r="K286" s="6"/>
      <c r="N286" s="11"/>
    </row>
    <row r="287" spans="10:14" ht="15.75" customHeight="1">
      <c r="J287" s="13"/>
      <c r="K287" s="6"/>
      <c r="N287" s="11"/>
    </row>
    <row r="288" spans="10:14" ht="15.75" customHeight="1">
      <c r="J288" s="13"/>
      <c r="K288" s="6"/>
      <c r="N288" s="11"/>
    </row>
    <row r="289" spans="10:14" ht="15.75" customHeight="1">
      <c r="J289" s="13"/>
      <c r="K289" s="6"/>
      <c r="N289" s="11"/>
    </row>
    <row r="290" spans="10:14" ht="15.75" customHeight="1">
      <c r="J290" s="13"/>
      <c r="K290" s="6"/>
      <c r="N290" s="11"/>
    </row>
    <row r="291" spans="10:14" ht="15.75" customHeight="1">
      <c r="J291" s="13"/>
      <c r="K291" s="6"/>
      <c r="N291" s="11"/>
    </row>
    <row r="292" spans="10:14" ht="15.75" customHeight="1">
      <c r="J292" s="13"/>
      <c r="K292" s="6"/>
      <c r="N292" s="11"/>
    </row>
    <row r="293" spans="10:14" ht="15.75" customHeight="1">
      <c r="J293" s="13"/>
      <c r="K293" s="6"/>
      <c r="N293" s="11"/>
    </row>
    <row r="294" spans="10:14" ht="15.75" customHeight="1">
      <c r="J294" s="13"/>
      <c r="K294" s="6"/>
      <c r="N294" s="11"/>
    </row>
    <row r="295" spans="10:14" ht="15.75" customHeight="1">
      <c r="J295" s="13"/>
      <c r="K295" s="6"/>
      <c r="N295" s="11"/>
    </row>
    <row r="296" spans="10:14" ht="15.75" customHeight="1">
      <c r="J296" s="13"/>
      <c r="K296" s="6"/>
      <c r="N296" s="11"/>
    </row>
    <row r="297" spans="10:14" ht="15.75" customHeight="1">
      <c r="J297" s="13"/>
      <c r="K297" s="6"/>
      <c r="N297" s="11"/>
    </row>
    <row r="298" spans="10:14" ht="15.75" customHeight="1">
      <c r="J298" s="13"/>
      <c r="K298" s="6"/>
      <c r="N298" s="11"/>
    </row>
    <row r="299" spans="10:14" ht="15.75" customHeight="1">
      <c r="J299" s="13"/>
      <c r="K299" s="6"/>
      <c r="N299" s="11"/>
    </row>
    <row r="300" spans="10:14" ht="15.75" customHeight="1">
      <c r="J300" s="13"/>
      <c r="K300" s="6"/>
      <c r="N300" s="11"/>
    </row>
    <row r="301" spans="10:14" ht="15.75" customHeight="1">
      <c r="J301" s="13"/>
      <c r="K301" s="6"/>
      <c r="N301" s="11"/>
    </row>
    <row r="302" spans="10:14" ht="15.75" customHeight="1">
      <c r="J302" s="13"/>
      <c r="K302" s="6"/>
      <c r="N302" s="11"/>
    </row>
    <row r="303" spans="10:14" ht="15.75" customHeight="1">
      <c r="J303" s="13"/>
      <c r="K303" s="6"/>
      <c r="N303" s="11"/>
    </row>
    <row r="304" spans="10:14" ht="15.75" customHeight="1">
      <c r="J304" s="13"/>
      <c r="K304" s="6"/>
      <c r="N304" s="11"/>
    </row>
    <row r="305" spans="10:14" ht="15.75" customHeight="1">
      <c r="J305" s="13"/>
      <c r="K305" s="6"/>
      <c r="N305" s="11"/>
    </row>
    <row r="306" spans="10:14" ht="15.75" customHeight="1">
      <c r="J306" s="13"/>
      <c r="K306" s="6"/>
      <c r="N306" s="11"/>
    </row>
    <row r="307" spans="10:14" ht="15.75" customHeight="1">
      <c r="J307" s="13"/>
      <c r="K307" s="6"/>
      <c r="N307" s="11"/>
    </row>
    <row r="308" spans="10:14" ht="15.75" customHeight="1">
      <c r="J308" s="13"/>
      <c r="K308" s="6"/>
      <c r="N308" s="11"/>
    </row>
    <row r="309" spans="10:14" ht="15.75" customHeight="1">
      <c r="J309" s="13"/>
      <c r="K309" s="6"/>
      <c r="N309" s="11"/>
    </row>
    <row r="310" spans="10:14" ht="15.75" customHeight="1">
      <c r="J310" s="13"/>
      <c r="K310" s="6"/>
      <c r="N310" s="11"/>
    </row>
    <row r="311" spans="10:14" ht="15.75" customHeight="1">
      <c r="J311" s="13"/>
      <c r="K311" s="6"/>
      <c r="N311" s="11"/>
    </row>
    <row r="312" spans="10:14" ht="15.75" customHeight="1">
      <c r="J312" s="13"/>
      <c r="K312" s="6"/>
      <c r="N312" s="11"/>
    </row>
    <row r="313" spans="10:14" ht="15.75" customHeight="1">
      <c r="J313" s="13"/>
      <c r="K313" s="6"/>
      <c r="N313" s="11"/>
    </row>
    <row r="314" spans="10:14" ht="15.75" customHeight="1">
      <c r="J314" s="13"/>
      <c r="K314" s="6"/>
      <c r="N314" s="11"/>
    </row>
    <row r="315" spans="10:14" ht="15.75" customHeight="1">
      <c r="J315" s="13"/>
      <c r="K315" s="6"/>
      <c r="N315" s="11"/>
    </row>
    <row r="316" spans="10:14" ht="15.75" customHeight="1">
      <c r="J316" s="13"/>
      <c r="K316" s="6"/>
      <c r="N316" s="11"/>
    </row>
    <row r="317" spans="10:14" ht="15.75" customHeight="1">
      <c r="J317" s="13"/>
      <c r="K317" s="6"/>
      <c r="N317" s="11"/>
    </row>
    <row r="318" spans="10:14" ht="15.75" customHeight="1">
      <c r="J318" s="13"/>
      <c r="K318" s="6"/>
      <c r="N318" s="11"/>
    </row>
    <row r="319" spans="10:14" ht="15.75" customHeight="1">
      <c r="J319" s="13"/>
      <c r="K319" s="6"/>
      <c r="N319" s="11"/>
    </row>
    <row r="320" spans="10:14" ht="15.75" customHeight="1">
      <c r="J320" s="13"/>
      <c r="K320" s="6"/>
      <c r="N320" s="11"/>
    </row>
    <row r="321" spans="10:14" ht="15.75" customHeight="1">
      <c r="J321" s="13"/>
      <c r="K321" s="6"/>
      <c r="N321" s="11"/>
    </row>
    <row r="322" spans="10:14" ht="15.75" customHeight="1">
      <c r="J322" s="13"/>
      <c r="K322" s="6"/>
      <c r="N322" s="11"/>
    </row>
    <row r="323" spans="10:14" ht="15.75" customHeight="1">
      <c r="J323" s="13"/>
      <c r="K323" s="6"/>
      <c r="N323" s="11"/>
    </row>
    <row r="324" spans="10:14" ht="15.75" customHeight="1">
      <c r="J324" s="13"/>
      <c r="K324" s="6"/>
      <c r="N324" s="11"/>
    </row>
    <row r="325" spans="10:14" ht="15.75" customHeight="1">
      <c r="J325" s="13"/>
      <c r="K325" s="6"/>
      <c r="N325" s="11"/>
    </row>
    <row r="326" spans="10:14" ht="15.75" customHeight="1">
      <c r="J326" s="13"/>
      <c r="K326" s="6"/>
      <c r="N326" s="11"/>
    </row>
    <row r="327" spans="10:14" ht="15.75" customHeight="1">
      <c r="J327" s="13"/>
      <c r="K327" s="6"/>
      <c r="N327" s="11"/>
    </row>
    <row r="328" spans="10:14" ht="15.75" customHeight="1">
      <c r="J328" s="13"/>
      <c r="K328" s="6"/>
      <c r="N328" s="11"/>
    </row>
    <row r="329" spans="10:14" ht="15.75" customHeight="1">
      <c r="J329" s="13"/>
      <c r="K329" s="6"/>
      <c r="N329" s="11"/>
    </row>
    <row r="330" spans="10:14" ht="15.75" customHeight="1">
      <c r="J330" s="13"/>
      <c r="K330" s="6"/>
      <c r="N330" s="11"/>
    </row>
    <row r="331" spans="10:14" ht="15.75" customHeight="1">
      <c r="J331" s="13"/>
      <c r="K331" s="6"/>
      <c r="N331" s="11"/>
    </row>
    <row r="332" spans="10:14" ht="15.75" customHeight="1">
      <c r="J332" s="13"/>
      <c r="K332" s="6"/>
      <c r="N332" s="11"/>
    </row>
    <row r="333" spans="10:14" ht="15.75" customHeight="1">
      <c r="J333" s="13"/>
      <c r="K333" s="6"/>
      <c r="N333" s="11"/>
    </row>
    <row r="334" spans="10:14" ht="15.75" customHeight="1">
      <c r="J334" s="13"/>
      <c r="K334" s="6"/>
      <c r="N334" s="11"/>
    </row>
    <row r="335" spans="10:14" ht="15.75" customHeight="1">
      <c r="J335" s="13"/>
      <c r="K335" s="6"/>
      <c r="N335" s="11"/>
    </row>
    <row r="336" spans="10:14" ht="15.75" customHeight="1">
      <c r="J336" s="13"/>
      <c r="K336" s="6"/>
      <c r="N336" s="11"/>
    </row>
    <row r="337" spans="10:14" ht="15.75" customHeight="1">
      <c r="J337" s="13"/>
      <c r="K337" s="6"/>
      <c r="N337" s="11"/>
    </row>
    <row r="338" spans="10:14" ht="15.75" customHeight="1">
      <c r="J338" s="13"/>
      <c r="K338" s="6"/>
      <c r="N338" s="11"/>
    </row>
    <row r="339" spans="10:14" ht="15.75" customHeight="1">
      <c r="J339" s="13"/>
      <c r="K339" s="6"/>
      <c r="N339" s="11"/>
    </row>
    <row r="340" spans="10:14" ht="15.75" customHeight="1">
      <c r="J340" s="13"/>
      <c r="K340" s="6"/>
      <c r="N340" s="11"/>
    </row>
    <row r="341" spans="10:14" ht="15.75" customHeight="1">
      <c r="J341" s="13"/>
      <c r="K341" s="6"/>
      <c r="N341" s="11"/>
    </row>
    <row r="342" spans="10:14" ht="15.75" customHeight="1">
      <c r="J342" s="13"/>
      <c r="K342" s="6"/>
      <c r="N342" s="11"/>
    </row>
    <row r="343" spans="10:14" ht="15.75" customHeight="1">
      <c r="J343" s="13"/>
      <c r="K343" s="6"/>
      <c r="N343" s="11"/>
    </row>
    <row r="344" spans="10:14" ht="15.75" customHeight="1">
      <c r="J344" s="13"/>
      <c r="K344" s="6"/>
      <c r="N344" s="11"/>
    </row>
    <row r="345" spans="10:14" ht="15.75" customHeight="1">
      <c r="J345" s="13"/>
      <c r="K345" s="6"/>
      <c r="N345" s="11"/>
    </row>
    <row r="346" spans="10:14" ht="15.75" customHeight="1">
      <c r="J346" s="13"/>
      <c r="K346" s="6"/>
      <c r="N346" s="11"/>
    </row>
    <row r="347" spans="10:14" ht="15.75" customHeight="1">
      <c r="J347" s="13"/>
      <c r="K347" s="6"/>
      <c r="N347" s="11"/>
    </row>
    <row r="348" spans="10:14" ht="15.75" customHeight="1">
      <c r="J348" s="13"/>
      <c r="K348" s="6"/>
      <c r="N348" s="11"/>
    </row>
    <row r="349" spans="10:14" ht="15.75" customHeight="1">
      <c r="J349" s="13"/>
      <c r="K349" s="6"/>
      <c r="N349" s="11"/>
    </row>
    <row r="350" spans="10:14" ht="15.75" customHeight="1">
      <c r="J350" s="13"/>
      <c r="K350" s="6"/>
      <c r="N350" s="11"/>
    </row>
    <row r="351" spans="10:14" ht="15.75" customHeight="1">
      <c r="J351" s="13"/>
      <c r="K351" s="6"/>
      <c r="N351" s="11"/>
    </row>
    <row r="352" spans="10:14" ht="15.75" customHeight="1">
      <c r="J352" s="13"/>
      <c r="K352" s="6"/>
      <c r="N352" s="11"/>
    </row>
    <row r="353" spans="10:14" ht="15.75" customHeight="1">
      <c r="J353" s="13"/>
      <c r="K353" s="6"/>
      <c r="N353" s="11"/>
    </row>
    <row r="354" spans="10:14" ht="15.75" customHeight="1">
      <c r="J354" s="13"/>
      <c r="K354" s="6"/>
      <c r="N354" s="11"/>
    </row>
    <row r="355" spans="10:14" ht="15.75" customHeight="1">
      <c r="J355" s="13"/>
      <c r="K355" s="6"/>
      <c r="N355" s="11"/>
    </row>
    <row r="356" spans="10:14" ht="15.75" customHeight="1">
      <c r="J356" s="13"/>
      <c r="K356" s="6"/>
      <c r="N356" s="11"/>
    </row>
    <row r="357" spans="10:14" ht="15.75" customHeight="1">
      <c r="J357" s="13"/>
      <c r="K357" s="6"/>
      <c r="N357" s="11"/>
    </row>
    <row r="358" spans="10:14" ht="15.75" customHeight="1">
      <c r="J358" s="13"/>
      <c r="K358" s="6"/>
      <c r="N358" s="11"/>
    </row>
    <row r="359" spans="10:14" ht="15.75" customHeight="1">
      <c r="J359" s="13"/>
      <c r="K359" s="6"/>
      <c r="N359" s="11"/>
    </row>
    <row r="360" spans="10:14" ht="15.75" customHeight="1">
      <c r="J360" s="13"/>
      <c r="K360" s="6"/>
      <c r="N360" s="11"/>
    </row>
    <row r="361" spans="10:14" ht="15.75" customHeight="1">
      <c r="J361" s="13"/>
      <c r="K361" s="6"/>
      <c r="N361" s="11"/>
    </row>
    <row r="362" spans="10:14" ht="15.75" customHeight="1">
      <c r="J362" s="13"/>
      <c r="K362" s="6"/>
      <c r="N362" s="11"/>
    </row>
    <row r="363" spans="10:14" ht="15.75" customHeight="1">
      <c r="J363" s="13"/>
      <c r="K363" s="6"/>
      <c r="N363" s="11"/>
    </row>
    <row r="364" spans="10:14" ht="15.75" customHeight="1">
      <c r="J364" s="13"/>
      <c r="K364" s="6"/>
      <c r="N364" s="11"/>
    </row>
    <row r="365" spans="10:14" ht="15.75" customHeight="1">
      <c r="J365" s="13"/>
      <c r="K365" s="6"/>
      <c r="N365" s="11"/>
    </row>
    <row r="366" spans="10:14" ht="15.75" customHeight="1">
      <c r="J366" s="13"/>
      <c r="K366" s="6"/>
      <c r="N366" s="11"/>
    </row>
    <row r="367" spans="10:14" ht="15.75" customHeight="1">
      <c r="J367" s="13"/>
      <c r="K367" s="6"/>
      <c r="N367" s="11"/>
    </row>
    <row r="368" spans="10:14" ht="15.75" customHeight="1">
      <c r="J368" s="13"/>
      <c r="K368" s="6"/>
      <c r="N368" s="11"/>
    </row>
    <row r="369" spans="10:14" ht="15.75" customHeight="1">
      <c r="J369" s="13"/>
      <c r="K369" s="6"/>
      <c r="N369" s="11"/>
    </row>
    <row r="370" spans="10:14" ht="15.75" customHeight="1">
      <c r="J370" s="13"/>
      <c r="K370" s="6"/>
      <c r="N370" s="11"/>
    </row>
    <row r="371" spans="10:14" ht="15.75" customHeight="1">
      <c r="J371" s="13"/>
      <c r="K371" s="6"/>
      <c r="N371" s="11"/>
    </row>
    <row r="372" spans="10:14" ht="15.75" customHeight="1">
      <c r="J372" s="13"/>
      <c r="K372" s="6"/>
      <c r="N372" s="11"/>
    </row>
    <row r="373" spans="10:14" ht="15.75" customHeight="1">
      <c r="J373" s="13"/>
      <c r="K373" s="6"/>
      <c r="N373" s="11"/>
    </row>
    <row r="374" spans="10:14" ht="15.75" customHeight="1">
      <c r="J374" s="13"/>
      <c r="K374" s="6"/>
      <c r="N374" s="11"/>
    </row>
    <row r="375" spans="10:14" ht="15.75" customHeight="1">
      <c r="J375" s="13"/>
      <c r="K375" s="6"/>
      <c r="N375" s="11"/>
    </row>
    <row r="376" spans="10:14" ht="15.75" customHeight="1">
      <c r="J376" s="13"/>
      <c r="K376" s="6"/>
      <c r="N376" s="11"/>
    </row>
    <row r="377" spans="10:14" ht="15.75" customHeight="1">
      <c r="J377" s="13"/>
      <c r="K377" s="6"/>
      <c r="N377" s="11"/>
    </row>
    <row r="378" spans="10:14" ht="15.75" customHeight="1">
      <c r="J378" s="13"/>
      <c r="K378" s="6"/>
      <c r="N378" s="11"/>
    </row>
    <row r="379" spans="10:14" ht="15.75" customHeight="1">
      <c r="J379" s="13"/>
      <c r="K379" s="6"/>
      <c r="N379" s="11"/>
    </row>
    <row r="380" spans="10:14" ht="15.75" customHeight="1">
      <c r="J380" s="13"/>
      <c r="K380" s="6"/>
      <c r="N380" s="11"/>
    </row>
    <row r="381" spans="10:14" ht="15.75" customHeight="1">
      <c r="J381" s="13"/>
      <c r="K381" s="6"/>
      <c r="N381" s="11"/>
    </row>
    <row r="382" spans="10:14" ht="15.75" customHeight="1">
      <c r="J382" s="13"/>
      <c r="K382" s="6"/>
      <c r="N382" s="11"/>
    </row>
    <row r="383" spans="10:14" ht="15.75" customHeight="1">
      <c r="J383" s="13"/>
      <c r="K383" s="6"/>
      <c r="N383" s="11"/>
    </row>
    <row r="384" spans="10:14" ht="15.75" customHeight="1">
      <c r="J384" s="13"/>
      <c r="K384" s="6"/>
      <c r="N384" s="11"/>
    </row>
    <row r="385" spans="10:14" ht="15.75" customHeight="1">
      <c r="J385" s="13"/>
      <c r="K385" s="6"/>
      <c r="N385" s="11"/>
    </row>
    <row r="386" spans="10:14" ht="15.75" customHeight="1">
      <c r="J386" s="13"/>
      <c r="K386" s="6"/>
      <c r="N386" s="11"/>
    </row>
    <row r="387" spans="10:14" ht="15.75" customHeight="1">
      <c r="J387" s="13"/>
      <c r="K387" s="6"/>
      <c r="N387" s="11"/>
    </row>
    <row r="388" spans="10:14" ht="15.75" customHeight="1">
      <c r="J388" s="13"/>
      <c r="K388" s="6"/>
      <c r="N388" s="11"/>
    </row>
    <row r="389" spans="10:14" ht="15.75" customHeight="1">
      <c r="J389" s="13"/>
      <c r="K389" s="6"/>
      <c r="N389" s="11"/>
    </row>
    <row r="390" spans="10:14" ht="15.75" customHeight="1">
      <c r="J390" s="13"/>
      <c r="K390" s="6"/>
      <c r="N390" s="11"/>
    </row>
    <row r="391" spans="10:14" ht="15.75" customHeight="1">
      <c r="J391" s="13"/>
      <c r="K391" s="6"/>
      <c r="N391" s="11"/>
    </row>
    <row r="392" spans="10:14" ht="15.75" customHeight="1">
      <c r="J392" s="13"/>
      <c r="K392" s="6"/>
      <c r="N392" s="11"/>
    </row>
    <row r="393" spans="10:14" ht="15.75" customHeight="1">
      <c r="J393" s="13"/>
      <c r="K393" s="6"/>
      <c r="N393" s="11"/>
    </row>
    <row r="394" spans="10:14" ht="15.75" customHeight="1">
      <c r="J394" s="13"/>
      <c r="K394" s="6"/>
      <c r="N394" s="11"/>
    </row>
    <row r="395" spans="10:14" ht="15.75" customHeight="1">
      <c r="J395" s="13"/>
      <c r="K395" s="6"/>
      <c r="N395" s="11"/>
    </row>
    <row r="396" spans="10:14" ht="15.75" customHeight="1">
      <c r="J396" s="13"/>
      <c r="K396" s="6"/>
      <c r="N396" s="11"/>
    </row>
    <row r="397" spans="10:14" ht="15.75" customHeight="1">
      <c r="J397" s="13"/>
      <c r="K397" s="6"/>
      <c r="N397" s="11"/>
    </row>
    <row r="398" spans="10:14" ht="15.75" customHeight="1">
      <c r="J398" s="13"/>
      <c r="K398" s="6"/>
      <c r="N398" s="11"/>
    </row>
    <row r="399" spans="10:14" ht="15.75" customHeight="1">
      <c r="J399" s="13"/>
      <c r="K399" s="6"/>
      <c r="N399" s="11"/>
    </row>
    <row r="400" spans="10:14" ht="15.75" customHeight="1">
      <c r="J400" s="13"/>
      <c r="K400" s="6"/>
      <c r="N400" s="11"/>
    </row>
    <row r="401" spans="10:14" ht="15.75" customHeight="1">
      <c r="J401" s="13"/>
      <c r="K401" s="6"/>
      <c r="N401" s="11"/>
    </row>
    <row r="402" spans="10:14" ht="15.75" customHeight="1">
      <c r="J402" s="13"/>
      <c r="K402" s="6"/>
      <c r="N402" s="11"/>
    </row>
    <row r="403" spans="10:14" ht="15.75" customHeight="1">
      <c r="J403" s="13"/>
      <c r="K403" s="6"/>
      <c r="N403" s="11"/>
    </row>
    <row r="404" spans="10:14" ht="15.75" customHeight="1">
      <c r="J404" s="13"/>
      <c r="K404" s="6"/>
      <c r="N404" s="11"/>
    </row>
    <row r="405" spans="10:14" ht="15.75" customHeight="1">
      <c r="J405" s="13"/>
      <c r="K405" s="6"/>
      <c r="N405" s="11"/>
    </row>
    <row r="406" spans="10:14" ht="15.75" customHeight="1">
      <c r="J406" s="13"/>
      <c r="K406" s="6"/>
      <c r="N406" s="11"/>
    </row>
    <row r="407" spans="10:14" ht="15.75" customHeight="1">
      <c r="J407" s="13"/>
      <c r="K407" s="6"/>
      <c r="N407" s="11"/>
    </row>
    <row r="408" spans="10:14" ht="15.75" customHeight="1">
      <c r="J408" s="13"/>
      <c r="K408" s="6"/>
      <c r="N408" s="11"/>
    </row>
    <row r="409" spans="10:14" ht="15.75" customHeight="1">
      <c r="J409" s="13"/>
      <c r="K409" s="6"/>
      <c r="N409" s="11"/>
    </row>
    <row r="410" spans="10:14" ht="15.75" customHeight="1">
      <c r="J410" s="13"/>
      <c r="K410" s="6"/>
      <c r="N410" s="11"/>
    </row>
    <row r="411" spans="10:14" ht="15.75" customHeight="1">
      <c r="J411" s="13"/>
      <c r="K411" s="6"/>
      <c r="N411" s="11"/>
    </row>
    <row r="412" spans="10:14" ht="15.75" customHeight="1">
      <c r="J412" s="13"/>
      <c r="K412" s="6"/>
      <c r="N412" s="11"/>
    </row>
    <row r="413" spans="10:14" ht="15.75" customHeight="1">
      <c r="J413" s="13"/>
      <c r="K413" s="6"/>
      <c r="N413" s="11"/>
    </row>
    <row r="414" spans="10:14" ht="15.75" customHeight="1">
      <c r="J414" s="13"/>
      <c r="K414" s="6"/>
      <c r="N414" s="11"/>
    </row>
    <row r="415" spans="10:14" ht="15.75" customHeight="1">
      <c r="J415" s="13"/>
      <c r="K415" s="6"/>
      <c r="N415" s="11"/>
    </row>
    <row r="416" spans="10:14" ht="15.75" customHeight="1">
      <c r="J416" s="13"/>
      <c r="K416" s="6"/>
      <c r="N416" s="11"/>
    </row>
    <row r="417" spans="10:14" ht="15.75" customHeight="1">
      <c r="J417" s="13"/>
      <c r="K417" s="6"/>
      <c r="N417" s="11"/>
    </row>
    <row r="418" spans="10:14" ht="15.75" customHeight="1">
      <c r="J418" s="13"/>
      <c r="K418" s="6"/>
      <c r="N418" s="11"/>
    </row>
    <row r="419" spans="10:14" ht="15.75" customHeight="1">
      <c r="J419" s="13"/>
      <c r="K419" s="6"/>
      <c r="N419" s="11"/>
    </row>
    <row r="420" spans="10:14" ht="15.75" customHeight="1">
      <c r="J420" s="13"/>
      <c r="K420" s="6"/>
      <c r="N420" s="11"/>
    </row>
    <row r="421" spans="10:14" ht="15.75" customHeight="1">
      <c r="J421" s="13"/>
      <c r="K421" s="6"/>
      <c r="N421" s="11"/>
    </row>
    <row r="422" spans="10:14" ht="15.75" customHeight="1">
      <c r="J422" s="13"/>
      <c r="K422" s="6"/>
      <c r="N422" s="11"/>
    </row>
    <row r="423" spans="10:14" ht="15.75" customHeight="1">
      <c r="J423" s="13"/>
      <c r="K423" s="6"/>
      <c r="N423" s="11"/>
    </row>
    <row r="424" spans="10:14" ht="15.75" customHeight="1">
      <c r="J424" s="13"/>
      <c r="K424" s="6"/>
      <c r="N424" s="11"/>
    </row>
    <row r="425" spans="10:14" ht="15.75" customHeight="1">
      <c r="J425" s="13"/>
      <c r="K425" s="6"/>
      <c r="N425" s="11"/>
    </row>
    <row r="426" spans="10:14" ht="15.75" customHeight="1">
      <c r="J426" s="13"/>
      <c r="K426" s="6"/>
      <c r="N426" s="11"/>
    </row>
    <row r="427" spans="10:14" ht="15.75" customHeight="1">
      <c r="J427" s="13"/>
      <c r="K427" s="6"/>
      <c r="N427" s="11"/>
    </row>
    <row r="428" spans="10:14" ht="15.75" customHeight="1">
      <c r="J428" s="13"/>
      <c r="K428" s="6"/>
      <c r="N428" s="11"/>
    </row>
    <row r="429" spans="10:14" ht="15.75" customHeight="1">
      <c r="J429" s="13"/>
      <c r="K429" s="6"/>
      <c r="N429" s="11"/>
    </row>
    <row r="430" spans="10:14" ht="15.75" customHeight="1">
      <c r="J430" s="13"/>
      <c r="K430" s="6"/>
      <c r="N430" s="11"/>
    </row>
    <row r="431" spans="10:14" ht="15.75" customHeight="1">
      <c r="J431" s="13"/>
      <c r="K431" s="6"/>
      <c r="N431" s="11"/>
    </row>
    <row r="432" spans="10:14" ht="15.75" customHeight="1">
      <c r="J432" s="13"/>
      <c r="K432" s="6"/>
      <c r="N432" s="11"/>
    </row>
    <row r="433" spans="10:14" ht="15.75" customHeight="1">
      <c r="J433" s="13"/>
      <c r="K433" s="6"/>
      <c r="N433" s="11"/>
    </row>
    <row r="434" spans="10:14" ht="15.75" customHeight="1">
      <c r="J434" s="13"/>
      <c r="K434" s="6"/>
      <c r="N434" s="11"/>
    </row>
    <row r="435" spans="10:14" ht="15.75" customHeight="1">
      <c r="J435" s="13"/>
      <c r="K435" s="6"/>
      <c r="N435" s="11"/>
    </row>
    <row r="436" spans="10:14" ht="15.75" customHeight="1">
      <c r="J436" s="13"/>
      <c r="K436" s="6"/>
      <c r="N436" s="11"/>
    </row>
    <row r="437" spans="10:14" ht="15.75" customHeight="1">
      <c r="J437" s="13"/>
      <c r="K437" s="6"/>
      <c r="N437" s="11"/>
    </row>
    <row r="438" spans="10:14" ht="15.75" customHeight="1">
      <c r="J438" s="13"/>
      <c r="K438" s="6"/>
      <c r="N438" s="11"/>
    </row>
    <row r="439" spans="10:14" ht="15.75" customHeight="1">
      <c r="J439" s="13"/>
      <c r="K439" s="6"/>
      <c r="N439" s="11"/>
    </row>
    <row r="440" spans="10:14" ht="15.75" customHeight="1">
      <c r="J440" s="13"/>
      <c r="K440" s="6"/>
      <c r="N440" s="11"/>
    </row>
    <row r="441" spans="10:14" ht="15.75" customHeight="1">
      <c r="J441" s="13"/>
      <c r="K441" s="6"/>
      <c r="N441" s="11"/>
    </row>
    <row r="442" spans="10:14" ht="15.75" customHeight="1">
      <c r="J442" s="13"/>
      <c r="K442" s="6"/>
      <c r="N442" s="11"/>
    </row>
    <row r="443" spans="10:14" ht="15.75" customHeight="1">
      <c r="J443" s="13"/>
      <c r="K443" s="6"/>
      <c r="N443" s="11"/>
    </row>
    <row r="444" spans="10:14" ht="15.75" customHeight="1">
      <c r="J444" s="13"/>
      <c r="K444" s="6"/>
      <c r="N444" s="11"/>
    </row>
    <row r="445" spans="10:14" ht="15.75" customHeight="1">
      <c r="J445" s="13"/>
      <c r="K445" s="6"/>
      <c r="N445" s="11"/>
    </row>
    <row r="446" spans="10:14" ht="15.75" customHeight="1">
      <c r="J446" s="13"/>
      <c r="K446" s="6"/>
      <c r="N446" s="11"/>
    </row>
    <row r="447" spans="10:14" ht="15.75" customHeight="1">
      <c r="J447" s="13"/>
      <c r="K447" s="6"/>
      <c r="N447" s="11"/>
    </row>
    <row r="448" spans="10:14" ht="15.75" customHeight="1">
      <c r="J448" s="13"/>
      <c r="K448" s="6"/>
      <c r="N448" s="11"/>
    </row>
    <row r="449" spans="10:14" ht="15.75" customHeight="1">
      <c r="J449" s="13"/>
      <c r="K449" s="6"/>
      <c r="N449" s="11"/>
    </row>
    <row r="450" spans="10:14" ht="15.75" customHeight="1">
      <c r="J450" s="13"/>
      <c r="K450" s="6"/>
      <c r="N450" s="11"/>
    </row>
    <row r="451" spans="10:14" ht="15.75" customHeight="1">
      <c r="J451" s="13"/>
      <c r="K451" s="6"/>
      <c r="N451" s="11"/>
    </row>
    <row r="452" spans="10:14" ht="15.75" customHeight="1">
      <c r="J452" s="13"/>
      <c r="K452" s="6"/>
      <c r="N452" s="11"/>
    </row>
    <row r="453" spans="10:14" ht="15.75" customHeight="1">
      <c r="J453" s="13"/>
      <c r="K453" s="6"/>
      <c r="N453" s="11"/>
    </row>
    <row r="454" spans="10:14" ht="15.75" customHeight="1">
      <c r="J454" s="13"/>
      <c r="K454" s="6"/>
      <c r="N454" s="11"/>
    </row>
    <row r="455" spans="10:14" ht="15.75" customHeight="1">
      <c r="J455" s="13"/>
      <c r="K455" s="6"/>
      <c r="N455" s="11"/>
    </row>
    <row r="456" spans="10:14" ht="15.75" customHeight="1">
      <c r="J456" s="13"/>
      <c r="K456" s="6"/>
      <c r="N456" s="11"/>
    </row>
    <row r="457" spans="10:14" ht="15.75" customHeight="1">
      <c r="J457" s="13"/>
      <c r="K457" s="6"/>
      <c r="N457" s="11"/>
    </row>
    <row r="458" spans="10:14" ht="15.75" customHeight="1">
      <c r="J458" s="13"/>
      <c r="K458" s="6"/>
      <c r="N458" s="11"/>
    </row>
    <row r="459" spans="10:14" ht="15.75" customHeight="1">
      <c r="J459" s="13"/>
      <c r="K459" s="6"/>
      <c r="N459" s="11"/>
    </row>
    <row r="460" spans="10:14" ht="15.75" customHeight="1">
      <c r="J460" s="13"/>
      <c r="K460" s="6"/>
      <c r="N460" s="11"/>
    </row>
    <row r="461" spans="10:14" ht="15.75" customHeight="1">
      <c r="J461" s="13"/>
      <c r="K461" s="6"/>
      <c r="N461" s="11"/>
    </row>
    <row r="462" spans="10:14" ht="15.75" customHeight="1">
      <c r="J462" s="13"/>
      <c r="K462" s="6"/>
      <c r="N462" s="11"/>
    </row>
    <row r="463" spans="10:14" ht="15.75" customHeight="1">
      <c r="J463" s="13"/>
      <c r="K463" s="6"/>
      <c r="N463" s="11"/>
    </row>
    <row r="464" spans="10:14" ht="15.75" customHeight="1">
      <c r="J464" s="13"/>
      <c r="K464" s="6"/>
      <c r="N464" s="11"/>
    </row>
    <row r="465" spans="10:14" ht="15.75" customHeight="1">
      <c r="J465" s="13"/>
      <c r="K465" s="6"/>
      <c r="N465" s="11"/>
    </row>
    <row r="466" spans="10:14" ht="15.75" customHeight="1">
      <c r="J466" s="13"/>
      <c r="K466" s="6"/>
      <c r="N466" s="11"/>
    </row>
    <row r="467" spans="10:14" ht="15.75" customHeight="1">
      <c r="J467" s="13"/>
      <c r="K467" s="6"/>
      <c r="N467" s="11"/>
    </row>
    <row r="468" spans="10:14" ht="15.75" customHeight="1">
      <c r="J468" s="13"/>
      <c r="K468" s="6"/>
      <c r="N468" s="11"/>
    </row>
    <row r="469" spans="10:14" ht="15.75" customHeight="1">
      <c r="J469" s="13"/>
      <c r="K469" s="6"/>
      <c r="N469" s="11"/>
    </row>
    <row r="470" spans="10:14" ht="15.75" customHeight="1">
      <c r="J470" s="13"/>
      <c r="K470" s="6"/>
      <c r="N470" s="11"/>
    </row>
    <row r="471" spans="10:14" ht="15.75" customHeight="1">
      <c r="J471" s="13"/>
      <c r="K471" s="6"/>
      <c r="N471" s="11"/>
    </row>
    <row r="472" spans="10:14" ht="15.75" customHeight="1">
      <c r="J472" s="13"/>
      <c r="K472" s="6"/>
      <c r="N472" s="11"/>
    </row>
    <row r="473" spans="10:14" ht="15.75" customHeight="1">
      <c r="J473" s="13"/>
      <c r="K473" s="6"/>
      <c r="N473" s="11"/>
    </row>
    <row r="474" spans="10:14" ht="15.75" customHeight="1">
      <c r="J474" s="13"/>
      <c r="K474" s="6"/>
      <c r="N474" s="11"/>
    </row>
    <row r="475" spans="10:14" ht="15.75" customHeight="1">
      <c r="J475" s="13"/>
      <c r="K475" s="6"/>
      <c r="N475" s="11"/>
    </row>
    <row r="476" spans="10:14" ht="15.75" customHeight="1">
      <c r="J476" s="13"/>
      <c r="K476" s="6"/>
      <c r="N476" s="11"/>
    </row>
    <row r="477" spans="10:14" ht="15.75" customHeight="1">
      <c r="J477" s="13"/>
      <c r="K477" s="6"/>
      <c r="N477" s="11"/>
    </row>
    <row r="478" spans="10:14" ht="15.75" customHeight="1">
      <c r="J478" s="13"/>
      <c r="K478" s="6"/>
      <c r="N478" s="11"/>
    </row>
    <row r="479" spans="10:14" ht="15.75" customHeight="1">
      <c r="J479" s="13"/>
      <c r="K479" s="6"/>
      <c r="N479" s="11"/>
    </row>
    <row r="480" spans="10:14" ht="15.75" customHeight="1">
      <c r="J480" s="13"/>
      <c r="K480" s="6"/>
      <c r="N480" s="11"/>
    </row>
    <row r="481" spans="10:14" ht="15.75" customHeight="1">
      <c r="J481" s="13"/>
      <c r="K481" s="6"/>
      <c r="N481" s="11"/>
    </row>
    <row r="482" spans="10:14" ht="15.75" customHeight="1">
      <c r="J482" s="13"/>
      <c r="K482" s="6"/>
      <c r="N482" s="11"/>
    </row>
    <row r="483" spans="10:14" ht="15.75" customHeight="1">
      <c r="J483" s="13"/>
      <c r="K483" s="6"/>
      <c r="N483" s="11"/>
    </row>
    <row r="484" spans="10:14" ht="15.75" customHeight="1">
      <c r="J484" s="13"/>
      <c r="K484" s="6"/>
      <c r="N484" s="11"/>
    </row>
    <row r="485" spans="10:14" ht="15.75" customHeight="1">
      <c r="J485" s="13"/>
      <c r="K485" s="6"/>
      <c r="N485" s="11"/>
    </row>
    <row r="486" spans="10:14" ht="15.75" customHeight="1">
      <c r="J486" s="13"/>
      <c r="K486" s="6"/>
      <c r="N486" s="11"/>
    </row>
    <row r="487" spans="10:14" ht="15.75" customHeight="1">
      <c r="J487" s="13"/>
      <c r="K487" s="6"/>
      <c r="N487" s="11"/>
    </row>
    <row r="488" spans="10:14" ht="15.75" customHeight="1">
      <c r="J488" s="13"/>
      <c r="K488" s="6"/>
      <c r="N488" s="11"/>
    </row>
    <row r="489" spans="10:14" ht="15.75" customHeight="1">
      <c r="J489" s="13"/>
      <c r="K489" s="6"/>
      <c r="N489" s="11"/>
    </row>
    <row r="490" spans="10:14" ht="15.75" customHeight="1">
      <c r="J490" s="13"/>
      <c r="K490" s="6"/>
      <c r="N490" s="11"/>
    </row>
    <row r="491" spans="10:14" ht="15.75" customHeight="1">
      <c r="J491" s="13"/>
      <c r="K491" s="6"/>
      <c r="N491" s="11"/>
    </row>
    <row r="492" spans="10:14" ht="15.75" customHeight="1">
      <c r="J492" s="13"/>
      <c r="K492" s="6"/>
      <c r="N492" s="11"/>
    </row>
    <row r="493" spans="10:14" ht="15.75" customHeight="1">
      <c r="J493" s="13"/>
      <c r="K493" s="6"/>
      <c r="N493" s="11"/>
    </row>
    <row r="494" spans="10:14" ht="15.75" customHeight="1">
      <c r="J494" s="13"/>
      <c r="K494" s="6"/>
      <c r="N494" s="11"/>
    </row>
    <row r="495" spans="10:14" ht="15.75" customHeight="1">
      <c r="J495" s="13"/>
      <c r="K495" s="6"/>
      <c r="N495" s="11"/>
    </row>
    <row r="496" spans="10:14" ht="15.75" customHeight="1">
      <c r="J496" s="13"/>
      <c r="K496" s="6"/>
      <c r="N496" s="11"/>
    </row>
    <row r="497" spans="10:14" ht="15.75" customHeight="1">
      <c r="J497" s="13"/>
      <c r="K497" s="6"/>
      <c r="N497" s="11"/>
    </row>
    <row r="498" spans="10:14" ht="15.75" customHeight="1">
      <c r="J498" s="13"/>
      <c r="K498" s="6"/>
      <c r="N498" s="11"/>
    </row>
    <row r="499" spans="10:14" ht="15.75" customHeight="1">
      <c r="J499" s="13"/>
      <c r="K499" s="6"/>
      <c r="N499" s="11"/>
    </row>
    <row r="500" spans="10:14" ht="15.75" customHeight="1">
      <c r="J500" s="13"/>
      <c r="K500" s="6"/>
      <c r="N500" s="11"/>
    </row>
    <row r="501" spans="10:14" ht="15.75" customHeight="1">
      <c r="J501" s="13"/>
      <c r="K501" s="6"/>
      <c r="N501" s="11"/>
    </row>
    <row r="502" spans="10:14" ht="15.75" customHeight="1">
      <c r="J502" s="13"/>
      <c r="K502" s="6"/>
      <c r="N502" s="11"/>
    </row>
    <row r="503" spans="10:14" ht="15.75" customHeight="1">
      <c r="J503" s="13"/>
      <c r="K503" s="6"/>
      <c r="N503" s="11"/>
    </row>
    <row r="504" spans="10:14" ht="15.75" customHeight="1">
      <c r="J504" s="13"/>
      <c r="K504" s="6"/>
      <c r="N504" s="11"/>
    </row>
    <row r="505" spans="10:14" ht="15.75" customHeight="1">
      <c r="J505" s="13"/>
      <c r="K505" s="6"/>
      <c r="N505" s="11"/>
    </row>
    <row r="506" spans="10:14" ht="15.75" customHeight="1">
      <c r="J506" s="13"/>
      <c r="K506" s="6"/>
      <c r="N506" s="11"/>
    </row>
    <row r="507" spans="10:14" ht="15.75" customHeight="1">
      <c r="J507" s="13"/>
      <c r="K507" s="6"/>
      <c r="N507" s="11"/>
    </row>
    <row r="508" spans="10:14" ht="15.75" customHeight="1">
      <c r="J508" s="13"/>
      <c r="K508" s="6"/>
      <c r="N508" s="11"/>
    </row>
    <row r="509" spans="10:14" ht="15.75" customHeight="1">
      <c r="J509" s="13"/>
      <c r="K509" s="6"/>
      <c r="N509" s="11"/>
    </row>
    <row r="510" spans="10:14" ht="15.75" customHeight="1">
      <c r="J510" s="13"/>
      <c r="K510" s="6"/>
      <c r="N510" s="11"/>
    </row>
    <row r="511" spans="10:14" ht="15.75" customHeight="1">
      <c r="J511" s="13"/>
      <c r="K511" s="6"/>
      <c r="N511" s="11"/>
    </row>
    <row r="512" spans="10:14" ht="15.75" customHeight="1">
      <c r="J512" s="13"/>
      <c r="K512" s="6"/>
      <c r="N512" s="11"/>
    </row>
    <row r="513" spans="10:14" ht="15.75" customHeight="1">
      <c r="J513" s="13"/>
      <c r="K513" s="6"/>
      <c r="N513" s="11"/>
    </row>
    <row r="514" spans="10:14" ht="15.75" customHeight="1">
      <c r="J514" s="13"/>
      <c r="K514" s="6"/>
      <c r="N514" s="11"/>
    </row>
    <row r="515" spans="10:14" ht="15.75" customHeight="1">
      <c r="J515" s="13"/>
      <c r="K515" s="6"/>
      <c r="N515" s="11"/>
    </row>
    <row r="516" spans="10:14" ht="15.75" customHeight="1">
      <c r="J516" s="13"/>
      <c r="K516" s="6"/>
      <c r="N516" s="11"/>
    </row>
    <row r="517" spans="10:14" ht="15.75" customHeight="1">
      <c r="J517" s="13"/>
      <c r="K517" s="6"/>
      <c r="N517" s="11"/>
    </row>
    <row r="518" spans="10:14" ht="15.75" customHeight="1">
      <c r="J518" s="13"/>
      <c r="K518" s="6"/>
      <c r="N518" s="11"/>
    </row>
    <row r="519" spans="10:14" ht="15.75" customHeight="1">
      <c r="J519" s="13"/>
      <c r="K519" s="6"/>
      <c r="N519" s="11"/>
    </row>
    <row r="520" spans="10:14" ht="15.75" customHeight="1">
      <c r="J520" s="13"/>
      <c r="K520" s="6"/>
      <c r="N520" s="11"/>
    </row>
    <row r="521" spans="10:14" ht="15.75" customHeight="1">
      <c r="J521" s="13"/>
      <c r="K521" s="6"/>
      <c r="N521" s="11"/>
    </row>
    <row r="522" spans="10:14" ht="15.75" customHeight="1">
      <c r="J522" s="13"/>
      <c r="K522" s="6"/>
      <c r="N522" s="11"/>
    </row>
    <row r="523" spans="10:14" ht="15.75" customHeight="1">
      <c r="J523" s="13"/>
      <c r="K523" s="6"/>
      <c r="N523" s="11"/>
    </row>
    <row r="524" spans="10:14" ht="15.75" customHeight="1">
      <c r="J524" s="13"/>
      <c r="K524" s="6"/>
      <c r="N524" s="11"/>
    </row>
    <row r="525" spans="10:14" ht="15.75" customHeight="1">
      <c r="J525" s="13"/>
      <c r="K525" s="6"/>
      <c r="N525" s="11"/>
    </row>
    <row r="526" spans="10:14" ht="15.75" customHeight="1">
      <c r="J526" s="13"/>
      <c r="K526" s="6"/>
      <c r="N526" s="11"/>
    </row>
    <row r="527" spans="10:14" ht="15.75" customHeight="1">
      <c r="J527" s="13"/>
      <c r="K527" s="6"/>
      <c r="N527" s="11"/>
    </row>
    <row r="528" spans="10:14" ht="15.75" customHeight="1">
      <c r="J528" s="13"/>
      <c r="K528" s="6"/>
      <c r="N528" s="11"/>
    </row>
    <row r="529" spans="10:14" ht="15.75" customHeight="1">
      <c r="J529" s="13"/>
      <c r="K529" s="6"/>
      <c r="N529" s="11"/>
    </row>
    <row r="530" spans="10:14" ht="15.75" customHeight="1">
      <c r="J530" s="13"/>
      <c r="K530" s="6"/>
      <c r="N530" s="11"/>
    </row>
    <row r="531" spans="10:14" ht="15.75" customHeight="1">
      <c r="J531" s="13"/>
      <c r="K531" s="6"/>
      <c r="N531" s="11"/>
    </row>
    <row r="532" spans="10:14" ht="15.75" customHeight="1">
      <c r="J532" s="13"/>
      <c r="K532" s="6"/>
      <c r="N532" s="11"/>
    </row>
    <row r="533" spans="10:14" ht="15.75" customHeight="1">
      <c r="J533" s="13"/>
      <c r="K533" s="6"/>
      <c r="N533" s="11"/>
    </row>
    <row r="534" spans="10:14" ht="15.75" customHeight="1">
      <c r="J534" s="13"/>
      <c r="K534" s="6"/>
      <c r="N534" s="11"/>
    </row>
    <row r="535" spans="10:14" ht="15.75" customHeight="1">
      <c r="J535" s="13"/>
      <c r="K535" s="6"/>
      <c r="N535" s="11"/>
    </row>
    <row r="536" spans="10:14" ht="15.75" customHeight="1">
      <c r="J536" s="13"/>
      <c r="K536" s="6"/>
      <c r="N536" s="11"/>
    </row>
    <row r="537" spans="10:14" ht="15.75" customHeight="1">
      <c r="J537" s="13"/>
      <c r="K537" s="6"/>
      <c r="N537" s="11"/>
    </row>
    <row r="538" spans="10:14" ht="15.75" customHeight="1">
      <c r="J538" s="13"/>
      <c r="K538" s="6"/>
      <c r="N538" s="11"/>
    </row>
    <row r="539" spans="10:14" ht="15.75" customHeight="1">
      <c r="J539" s="13"/>
      <c r="K539" s="6"/>
      <c r="N539" s="11"/>
    </row>
    <row r="540" spans="10:14" ht="15.75" customHeight="1">
      <c r="J540" s="13"/>
      <c r="K540" s="6"/>
      <c r="N540" s="11"/>
    </row>
    <row r="541" spans="10:14" ht="15.75" customHeight="1">
      <c r="J541" s="13"/>
      <c r="K541" s="6"/>
      <c r="N541" s="11"/>
    </row>
    <row r="542" spans="10:14" ht="15.75" customHeight="1">
      <c r="J542" s="13"/>
      <c r="K542" s="6"/>
      <c r="N542" s="11"/>
    </row>
    <row r="543" spans="10:14" ht="15.75" customHeight="1">
      <c r="J543" s="13"/>
      <c r="K543" s="6"/>
      <c r="N543" s="11"/>
    </row>
    <row r="544" spans="10:14" ht="15.75" customHeight="1">
      <c r="J544" s="13"/>
      <c r="K544" s="6"/>
      <c r="N544" s="11"/>
    </row>
    <row r="545" spans="10:14" ht="15.75" customHeight="1">
      <c r="J545" s="13"/>
      <c r="K545" s="6"/>
      <c r="N545" s="11"/>
    </row>
    <row r="546" spans="10:14" ht="15.75" customHeight="1">
      <c r="J546" s="13"/>
      <c r="K546" s="6"/>
      <c r="N546" s="11"/>
    </row>
    <row r="547" spans="10:14" ht="15.75" customHeight="1">
      <c r="J547" s="13"/>
      <c r="K547" s="6"/>
      <c r="N547" s="11"/>
    </row>
    <row r="548" spans="10:14" ht="15.75" customHeight="1">
      <c r="J548" s="13"/>
      <c r="K548" s="6"/>
      <c r="N548" s="11"/>
    </row>
    <row r="549" spans="10:14" ht="15.75" customHeight="1">
      <c r="J549" s="13"/>
      <c r="K549" s="6"/>
      <c r="N549" s="11"/>
    </row>
    <row r="550" spans="10:14" ht="15.75" customHeight="1">
      <c r="J550" s="13"/>
      <c r="K550" s="6"/>
      <c r="N550" s="11"/>
    </row>
    <row r="551" spans="10:14" ht="15.75" customHeight="1">
      <c r="J551" s="13"/>
      <c r="K551" s="6"/>
      <c r="N551" s="11"/>
    </row>
    <row r="552" spans="10:14" ht="15.75" customHeight="1">
      <c r="J552" s="13"/>
      <c r="K552" s="6"/>
      <c r="N552" s="11"/>
    </row>
    <row r="553" spans="10:14" ht="15.75" customHeight="1">
      <c r="J553" s="13"/>
      <c r="K553" s="6"/>
      <c r="N553" s="11"/>
    </row>
    <row r="554" spans="10:14" ht="15.75" customHeight="1">
      <c r="J554" s="13"/>
      <c r="K554" s="6"/>
      <c r="N554" s="11"/>
    </row>
    <row r="555" spans="10:14" ht="15.75" customHeight="1">
      <c r="J555" s="13"/>
      <c r="K555" s="6"/>
      <c r="N555" s="11"/>
    </row>
    <row r="556" spans="10:14" ht="15.75" customHeight="1">
      <c r="J556" s="13"/>
      <c r="K556" s="6"/>
      <c r="N556" s="11"/>
    </row>
    <row r="557" spans="10:14" ht="15.75" customHeight="1">
      <c r="J557" s="13"/>
      <c r="K557" s="6"/>
      <c r="N557" s="11"/>
    </row>
    <row r="558" spans="10:14" ht="15.75" customHeight="1">
      <c r="J558" s="13"/>
      <c r="K558" s="6"/>
      <c r="N558" s="11"/>
    </row>
    <row r="559" spans="10:14" ht="15.75" customHeight="1">
      <c r="J559" s="13"/>
      <c r="K559" s="6"/>
      <c r="N559" s="11"/>
    </row>
    <row r="560" spans="10:14" ht="15.75" customHeight="1">
      <c r="J560" s="13"/>
      <c r="K560" s="6"/>
      <c r="N560" s="11"/>
    </row>
    <row r="561" spans="10:14" ht="15.75" customHeight="1">
      <c r="J561" s="13"/>
      <c r="K561" s="6"/>
      <c r="N561" s="11"/>
    </row>
    <row r="562" spans="10:14" ht="15.75" customHeight="1">
      <c r="J562" s="13"/>
      <c r="K562" s="6"/>
      <c r="N562" s="11"/>
    </row>
    <row r="563" spans="10:14" ht="15.75" customHeight="1">
      <c r="J563" s="13"/>
      <c r="K563" s="6"/>
      <c r="N563" s="11"/>
    </row>
    <row r="564" spans="10:14" ht="15.75" customHeight="1">
      <c r="J564" s="13"/>
      <c r="K564" s="6"/>
      <c r="N564" s="11"/>
    </row>
    <row r="565" spans="10:14" ht="15.75" customHeight="1">
      <c r="J565" s="13"/>
      <c r="K565" s="6"/>
      <c r="N565" s="11"/>
    </row>
    <row r="566" spans="10:14" ht="15.75" customHeight="1">
      <c r="J566" s="13"/>
      <c r="K566" s="6"/>
      <c r="N566" s="11"/>
    </row>
    <row r="567" spans="10:14" ht="15.75" customHeight="1">
      <c r="J567" s="13"/>
      <c r="K567" s="6"/>
      <c r="N567" s="11"/>
    </row>
    <row r="568" spans="10:14" ht="15.75" customHeight="1">
      <c r="J568" s="13"/>
      <c r="K568" s="6"/>
      <c r="N568" s="11"/>
    </row>
    <row r="569" spans="10:14" ht="15.75" customHeight="1">
      <c r="J569" s="13"/>
      <c r="K569" s="6"/>
      <c r="N569" s="11"/>
    </row>
    <row r="570" spans="10:14" ht="15.75" customHeight="1">
      <c r="J570" s="13"/>
      <c r="K570" s="6"/>
      <c r="N570" s="11"/>
    </row>
    <row r="571" spans="10:14" ht="15.75" customHeight="1">
      <c r="J571" s="13"/>
      <c r="K571" s="6"/>
      <c r="N571" s="11"/>
    </row>
    <row r="572" spans="10:14" ht="15.75" customHeight="1">
      <c r="J572" s="13"/>
      <c r="K572" s="6"/>
      <c r="N572" s="11"/>
    </row>
    <row r="573" spans="10:14" ht="15.75" customHeight="1">
      <c r="J573" s="13"/>
      <c r="K573" s="6"/>
      <c r="N573" s="11"/>
    </row>
    <row r="574" spans="10:14" ht="15.75" customHeight="1">
      <c r="J574" s="13"/>
      <c r="K574" s="6"/>
      <c r="N574" s="11"/>
    </row>
    <row r="575" spans="10:14" ht="15.75" customHeight="1">
      <c r="J575" s="13"/>
      <c r="K575" s="6"/>
      <c r="N575" s="11"/>
    </row>
    <row r="576" spans="10:14" ht="15.75" customHeight="1">
      <c r="J576" s="13"/>
      <c r="K576" s="6"/>
      <c r="N576" s="11"/>
    </row>
    <row r="577" spans="10:14" ht="15.75" customHeight="1">
      <c r="J577" s="13"/>
      <c r="K577" s="6"/>
      <c r="N577" s="11"/>
    </row>
    <row r="578" spans="10:14" ht="15.75" customHeight="1">
      <c r="J578" s="13"/>
      <c r="K578" s="6"/>
      <c r="N578" s="11"/>
    </row>
    <row r="579" spans="10:14" ht="15.75" customHeight="1">
      <c r="J579" s="13"/>
      <c r="K579" s="6"/>
      <c r="N579" s="11"/>
    </row>
    <row r="580" spans="10:14" ht="15.75" customHeight="1">
      <c r="J580" s="13"/>
      <c r="K580" s="6"/>
      <c r="N580" s="11"/>
    </row>
    <row r="581" spans="10:14" ht="15.75" customHeight="1">
      <c r="J581" s="13"/>
      <c r="K581" s="6"/>
      <c r="N581" s="11"/>
    </row>
    <row r="582" spans="10:14" ht="15.75" customHeight="1">
      <c r="J582" s="13"/>
      <c r="K582" s="6"/>
      <c r="N582" s="11"/>
    </row>
    <row r="583" spans="10:14" ht="15.75" customHeight="1">
      <c r="J583" s="13"/>
      <c r="K583" s="6"/>
      <c r="N583" s="11"/>
    </row>
    <row r="584" spans="10:14" ht="15.75" customHeight="1">
      <c r="J584" s="13"/>
      <c r="K584" s="6"/>
      <c r="N584" s="11"/>
    </row>
    <row r="585" spans="10:14" ht="15.75" customHeight="1">
      <c r="J585" s="13"/>
      <c r="K585" s="6"/>
      <c r="N585" s="11"/>
    </row>
    <row r="586" spans="10:14" ht="15.75" customHeight="1">
      <c r="J586" s="13"/>
      <c r="K586" s="6"/>
      <c r="N586" s="11"/>
    </row>
    <row r="587" spans="10:14" ht="15.75" customHeight="1">
      <c r="J587" s="13"/>
      <c r="K587" s="6"/>
      <c r="N587" s="11"/>
    </row>
    <row r="588" spans="10:14" ht="15.75" customHeight="1">
      <c r="J588" s="13"/>
      <c r="K588" s="6"/>
      <c r="N588" s="11"/>
    </row>
    <row r="589" spans="10:14" ht="15.75" customHeight="1">
      <c r="J589" s="13"/>
      <c r="K589" s="6"/>
      <c r="N589" s="11"/>
    </row>
    <row r="590" spans="10:14" ht="15.75" customHeight="1">
      <c r="J590" s="13"/>
      <c r="K590" s="6"/>
      <c r="N590" s="11"/>
    </row>
    <row r="591" spans="10:14" ht="15.75" customHeight="1">
      <c r="J591" s="13"/>
      <c r="K591" s="6"/>
      <c r="N591" s="11"/>
    </row>
    <row r="592" spans="10:14" ht="15.75" customHeight="1">
      <c r="J592" s="13"/>
      <c r="K592" s="6"/>
      <c r="N592" s="11"/>
    </row>
    <row r="593" spans="10:14" ht="15.75" customHeight="1">
      <c r="J593" s="13"/>
      <c r="K593" s="6"/>
      <c r="N593" s="11"/>
    </row>
    <row r="594" spans="10:14" ht="15.75" customHeight="1">
      <c r="J594" s="13"/>
      <c r="K594" s="6"/>
      <c r="N594" s="11"/>
    </row>
    <row r="595" spans="10:14" ht="15.75" customHeight="1">
      <c r="J595" s="13"/>
      <c r="K595" s="6"/>
      <c r="N595" s="11"/>
    </row>
    <row r="596" spans="10:14" ht="15.75" customHeight="1">
      <c r="J596" s="13"/>
      <c r="K596" s="6"/>
      <c r="N596" s="11"/>
    </row>
    <row r="597" spans="10:14" ht="15.75" customHeight="1">
      <c r="J597" s="13"/>
      <c r="K597" s="6"/>
      <c r="N597" s="11"/>
    </row>
    <row r="598" spans="10:14" ht="15.75" customHeight="1">
      <c r="J598" s="13"/>
      <c r="K598" s="6"/>
      <c r="N598" s="11"/>
    </row>
    <row r="599" spans="10:14" ht="15.75" customHeight="1">
      <c r="J599" s="13"/>
      <c r="K599" s="6"/>
      <c r="N599" s="11"/>
    </row>
    <row r="600" spans="10:14" ht="15.75" customHeight="1">
      <c r="J600" s="13"/>
      <c r="K600" s="6"/>
      <c r="N600" s="11"/>
    </row>
    <row r="601" spans="10:14" ht="15.75" customHeight="1">
      <c r="J601" s="13"/>
      <c r="K601" s="6"/>
      <c r="N601" s="11"/>
    </row>
    <row r="602" spans="10:14" ht="15.75" customHeight="1">
      <c r="J602" s="13"/>
      <c r="K602" s="6"/>
      <c r="N602" s="11"/>
    </row>
    <row r="603" spans="10:14" ht="15.75" customHeight="1">
      <c r="J603" s="13"/>
      <c r="K603" s="6"/>
      <c r="N603" s="11"/>
    </row>
    <row r="604" spans="10:14" ht="15.75" customHeight="1">
      <c r="J604" s="13"/>
      <c r="K604" s="6"/>
      <c r="N604" s="11"/>
    </row>
    <row r="605" spans="10:14" ht="15.75" customHeight="1">
      <c r="J605" s="13"/>
      <c r="K605" s="6"/>
      <c r="N605" s="11"/>
    </row>
    <row r="606" spans="10:14" ht="15.75" customHeight="1">
      <c r="J606" s="13"/>
      <c r="K606" s="6"/>
      <c r="N606" s="11"/>
    </row>
    <row r="607" spans="10:14" ht="15.75" customHeight="1">
      <c r="J607" s="13"/>
      <c r="K607" s="6"/>
      <c r="N607" s="11"/>
    </row>
    <row r="608" spans="10:14" ht="15.75" customHeight="1">
      <c r="J608" s="13"/>
      <c r="K608" s="6"/>
      <c r="N608" s="11"/>
    </row>
    <row r="609" spans="10:14" ht="15.75" customHeight="1">
      <c r="J609" s="13"/>
      <c r="K609" s="6"/>
      <c r="N609" s="11"/>
    </row>
    <row r="610" spans="10:14" ht="15.75" customHeight="1">
      <c r="J610" s="13"/>
      <c r="K610" s="6"/>
      <c r="N610" s="11"/>
    </row>
    <row r="611" spans="10:14" ht="15.75" customHeight="1">
      <c r="J611" s="13"/>
      <c r="K611" s="6"/>
      <c r="N611" s="11"/>
    </row>
    <row r="612" spans="10:14" ht="15.75" customHeight="1">
      <c r="J612" s="13"/>
      <c r="K612" s="6"/>
      <c r="N612" s="11"/>
    </row>
    <row r="613" spans="10:14" ht="15.75" customHeight="1">
      <c r="J613" s="13"/>
      <c r="K613" s="6"/>
      <c r="N613" s="11"/>
    </row>
    <row r="614" spans="10:14" ht="15.75" customHeight="1">
      <c r="J614" s="13"/>
      <c r="K614" s="6"/>
      <c r="N614" s="11"/>
    </row>
    <row r="615" spans="10:14" ht="15.75" customHeight="1">
      <c r="J615" s="13"/>
      <c r="K615" s="6"/>
      <c r="N615" s="11"/>
    </row>
    <row r="616" spans="10:14" ht="15.75" customHeight="1">
      <c r="J616" s="13"/>
      <c r="K616" s="6"/>
      <c r="N616" s="11"/>
    </row>
    <row r="617" spans="10:14" ht="15.75" customHeight="1">
      <c r="J617" s="13"/>
      <c r="K617" s="6"/>
      <c r="N617" s="11"/>
    </row>
    <row r="618" spans="10:14" ht="15.75" customHeight="1">
      <c r="J618" s="13"/>
      <c r="K618" s="6"/>
      <c r="N618" s="11"/>
    </row>
    <row r="619" spans="10:14" ht="15.75" customHeight="1">
      <c r="J619" s="13"/>
      <c r="K619" s="6"/>
      <c r="N619" s="11"/>
    </row>
    <row r="620" spans="10:14" ht="15.75" customHeight="1">
      <c r="J620" s="13"/>
      <c r="K620" s="6"/>
      <c r="N620" s="11"/>
    </row>
    <row r="621" spans="10:14" ht="15.75" customHeight="1">
      <c r="J621" s="13"/>
      <c r="K621" s="6"/>
      <c r="N621" s="11"/>
    </row>
    <row r="622" spans="10:14" ht="15.75" customHeight="1">
      <c r="J622" s="13"/>
      <c r="K622" s="6"/>
      <c r="N622" s="11"/>
    </row>
    <row r="623" spans="10:14" ht="15.75" customHeight="1">
      <c r="J623" s="13"/>
      <c r="K623" s="6"/>
      <c r="N623" s="11"/>
    </row>
    <row r="624" spans="10:14" ht="15.75" customHeight="1">
      <c r="J624" s="13"/>
      <c r="K624" s="6"/>
      <c r="N624" s="11"/>
    </row>
    <row r="625" spans="10:14" ht="15.75" customHeight="1">
      <c r="J625" s="13"/>
      <c r="K625" s="6"/>
      <c r="N625" s="11"/>
    </row>
    <row r="626" spans="10:14" ht="15.75" customHeight="1">
      <c r="J626" s="13"/>
      <c r="K626" s="6"/>
      <c r="N626" s="11"/>
    </row>
    <row r="627" spans="10:14" ht="15.75" customHeight="1">
      <c r="J627" s="13"/>
      <c r="K627" s="6"/>
      <c r="N627" s="11"/>
    </row>
    <row r="628" spans="10:14" ht="15.75" customHeight="1">
      <c r="J628" s="13"/>
      <c r="K628" s="6"/>
      <c r="N628" s="11"/>
    </row>
    <row r="629" spans="10:14" ht="15.75" customHeight="1">
      <c r="J629" s="13"/>
      <c r="K629" s="6"/>
      <c r="N629" s="11"/>
    </row>
    <row r="630" spans="10:14" ht="15.75" customHeight="1">
      <c r="J630" s="13"/>
      <c r="K630" s="6"/>
      <c r="N630" s="11"/>
    </row>
    <row r="631" spans="10:14" ht="15.75" customHeight="1">
      <c r="J631" s="13"/>
      <c r="K631" s="6"/>
      <c r="N631" s="11"/>
    </row>
    <row r="632" spans="10:14" ht="15.75" customHeight="1">
      <c r="J632" s="13"/>
      <c r="K632" s="6"/>
      <c r="N632" s="11"/>
    </row>
    <row r="633" spans="10:14" ht="15.75" customHeight="1">
      <c r="J633" s="13"/>
      <c r="K633" s="6"/>
      <c r="N633" s="11"/>
    </row>
    <row r="634" spans="10:14" ht="15.75" customHeight="1">
      <c r="J634" s="13"/>
      <c r="K634" s="6"/>
      <c r="N634" s="11"/>
    </row>
    <row r="635" spans="10:14" ht="15.75" customHeight="1">
      <c r="J635" s="13"/>
      <c r="K635" s="6"/>
      <c r="N635" s="11"/>
    </row>
    <row r="636" spans="10:14" ht="15.75" customHeight="1">
      <c r="J636" s="13"/>
      <c r="K636" s="6"/>
      <c r="N636" s="11"/>
    </row>
    <row r="637" spans="10:14" ht="15.75" customHeight="1">
      <c r="J637" s="13"/>
      <c r="K637" s="6"/>
      <c r="N637" s="11"/>
    </row>
    <row r="638" spans="10:14" ht="15.75" customHeight="1">
      <c r="J638" s="13"/>
      <c r="K638" s="6"/>
      <c r="N638" s="11"/>
    </row>
    <row r="639" spans="10:14" ht="15.75" customHeight="1">
      <c r="J639" s="13"/>
      <c r="K639" s="6"/>
      <c r="N639" s="11"/>
    </row>
    <row r="640" spans="10:14" ht="15.75" customHeight="1">
      <c r="J640" s="13"/>
      <c r="K640" s="6"/>
      <c r="N640" s="11"/>
    </row>
    <row r="641" spans="10:14" ht="15.75" customHeight="1">
      <c r="J641" s="13"/>
      <c r="K641" s="6"/>
      <c r="N641" s="11"/>
    </row>
    <row r="642" spans="10:14" ht="15.75" customHeight="1">
      <c r="J642" s="13"/>
      <c r="K642" s="6"/>
      <c r="N642" s="11"/>
    </row>
    <row r="643" spans="10:14" ht="15.75" customHeight="1">
      <c r="J643" s="13"/>
      <c r="K643" s="6"/>
      <c r="N643" s="11"/>
    </row>
    <row r="644" spans="10:14" ht="15.75" customHeight="1">
      <c r="J644" s="13"/>
      <c r="K644" s="6"/>
      <c r="N644" s="11"/>
    </row>
    <row r="645" spans="10:14" ht="15.75" customHeight="1">
      <c r="J645" s="13"/>
      <c r="K645" s="6"/>
      <c r="N645" s="11"/>
    </row>
    <row r="646" spans="10:14" ht="15.75" customHeight="1">
      <c r="J646" s="13"/>
      <c r="K646" s="6"/>
      <c r="N646" s="11"/>
    </row>
    <row r="647" spans="10:14" ht="15.75" customHeight="1">
      <c r="J647" s="13"/>
      <c r="K647" s="6"/>
      <c r="N647" s="11"/>
    </row>
    <row r="648" spans="10:14" ht="15.75" customHeight="1">
      <c r="J648" s="13"/>
      <c r="K648" s="6"/>
      <c r="N648" s="11"/>
    </row>
    <row r="649" spans="10:14" ht="15.75" customHeight="1">
      <c r="J649" s="13"/>
      <c r="K649" s="6"/>
      <c r="N649" s="11"/>
    </row>
    <row r="650" spans="10:14" ht="15.75" customHeight="1">
      <c r="J650" s="13"/>
      <c r="K650" s="6"/>
      <c r="N650" s="11"/>
    </row>
    <row r="651" spans="10:14" ht="15.75" customHeight="1">
      <c r="J651" s="13"/>
      <c r="K651" s="6"/>
      <c r="N651" s="11"/>
    </row>
    <row r="652" spans="10:14" ht="15.75" customHeight="1">
      <c r="J652" s="13"/>
      <c r="K652" s="6"/>
      <c r="N652" s="11"/>
    </row>
    <row r="653" spans="10:14" ht="15.75" customHeight="1">
      <c r="J653" s="13"/>
      <c r="K653" s="6"/>
      <c r="N653" s="11"/>
    </row>
    <row r="654" spans="10:14" ht="15.75" customHeight="1">
      <c r="J654" s="13"/>
      <c r="K654" s="6"/>
      <c r="N654" s="11"/>
    </row>
    <row r="655" spans="10:14" ht="15.75" customHeight="1">
      <c r="J655" s="13"/>
      <c r="K655" s="6"/>
      <c r="N655" s="11"/>
    </row>
    <row r="656" spans="10:14" ht="15.75" customHeight="1">
      <c r="J656" s="13"/>
      <c r="K656" s="6"/>
      <c r="N656" s="11"/>
    </row>
    <row r="657" spans="10:14" ht="15.75" customHeight="1">
      <c r="J657" s="13"/>
      <c r="K657" s="6"/>
      <c r="N657" s="11"/>
    </row>
    <row r="658" spans="10:14" ht="15.75" customHeight="1">
      <c r="J658" s="13"/>
      <c r="K658" s="6"/>
      <c r="N658" s="11"/>
    </row>
    <row r="659" spans="10:14" ht="15.75" customHeight="1">
      <c r="J659" s="13"/>
      <c r="K659" s="6"/>
      <c r="N659" s="11"/>
    </row>
    <row r="660" spans="10:14" ht="15.75" customHeight="1">
      <c r="J660" s="13"/>
      <c r="K660" s="6"/>
      <c r="N660" s="11"/>
    </row>
    <row r="661" spans="10:14" ht="15.75" customHeight="1">
      <c r="J661" s="13"/>
      <c r="K661" s="6"/>
      <c r="N661" s="11"/>
    </row>
    <row r="662" spans="10:14" ht="15.75" customHeight="1">
      <c r="J662" s="13"/>
      <c r="K662" s="6"/>
      <c r="N662" s="11"/>
    </row>
    <row r="663" spans="10:14" ht="15.75" customHeight="1">
      <c r="J663" s="13"/>
      <c r="K663" s="6"/>
      <c r="N663" s="11"/>
    </row>
    <row r="664" spans="10:14" ht="15.75" customHeight="1">
      <c r="J664" s="13"/>
      <c r="K664" s="6"/>
      <c r="N664" s="11"/>
    </row>
    <row r="665" spans="10:14" ht="15.75" customHeight="1">
      <c r="J665" s="13"/>
      <c r="K665" s="6"/>
      <c r="N665" s="11"/>
    </row>
    <row r="666" spans="10:14" ht="15.75" customHeight="1">
      <c r="J666" s="13"/>
      <c r="K666" s="6"/>
      <c r="N666" s="11"/>
    </row>
    <row r="667" spans="10:14" ht="15.75" customHeight="1">
      <c r="J667" s="13"/>
      <c r="K667" s="6"/>
      <c r="N667" s="11"/>
    </row>
    <row r="668" spans="10:14" ht="15.75" customHeight="1">
      <c r="J668" s="13"/>
      <c r="K668" s="6"/>
      <c r="N668" s="11"/>
    </row>
    <row r="669" spans="10:14" ht="15.75" customHeight="1">
      <c r="J669" s="13"/>
      <c r="K669" s="6"/>
      <c r="N669" s="11"/>
    </row>
    <row r="670" spans="10:14" ht="15.75" customHeight="1">
      <c r="J670" s="13"/>
      <c r="K670" s="6"/>
      <c r="N670" s="11"/>
    </row>
    <row r="671" spans="10:14" ht="15.75" customHeight="1">
      <c r="J671" s="13"/>
      <c r="K671" s="6"/>
      <c r="N671" s="11"/>
    </row>
    <row r="672" spans="10:14" ht="15.75" customHeight="1">
      <c r="J672" s="13"/>
      <c r="K672" s="6"/>
      <c r="N672" s="11"/>
    </row>
    <row r="673" spans="10:14" ht="15.75" customHeight="1">
      <c r="J673" s="13"/>
      <c r="K673" s="6"/>
      <c r="N673" s="11"/>
    </row>
    <row r="674" spans="10:14" ht="15.75" customHeight="1">
      <c r="J674" s="13"/>
      <c r="K674" s="6"/>
      <c r="N674" s="11"/>
    </row>
    <row r="675" spans="10:14" ht="15.75" customHeight="1">
      <c r="J675" s="13"/>
      <c r="K675" s="6"/>
      <c r="N675" s="11"/>
    </row>
    <row r="676" spans="10:14" ht="15.75" customHeight="1">
      <c r="J676" s="13"/>
      <c r="K676" s="6"/>
      <c r="N676" s="11"/>
    </row>
    <row r="677" spans="10:14" ht="15.75" customHeight="1">
      <c r="J677" s="13"/>
      <c r="K677" s="6"/>
      <c r="N677" s="11"/>
    </row>
    <row r="678" spans="10:14" ht="15.75" customHeight="1">
      <c r="J678" s="13"/>
      <c r="K678" s="6"/>
      <c r="N678" s="11"/>
    </row>
    <row r="679" spans="10:14" ht="15.75" customHeight="1">
      <c r="J679" s="13"/>
      <c r="K679" s="6"/>
      <c r="N679" s="11"/>
    </row>
    <row r="680" spans="10:14" ht="15.75" customHeight="1">
      <c r="J680" s="13"/>
      <c r="K680" s="6"/>
      <c r="N680" s="11"/>
    </row>
    <row r="681" spans="10:14" ht="15.75" customHeight="1">
      <c r="J681" s="13"/>
      <c r="K681" s="6"/>
      <c r="N681" s="11"/>
    </row>
    <row r="682" spans="10:14" ht="15.75" customHeight="1">
      <c r="J682" s="13"/>
      <c r="K682" s="6"/>
      <c r="N682" s="11"/>
    </row>
    <row r="683" spans="10:14" ht="15.75" customHeight="1">
      <c r="J683" s="13"/>
      <c r="K683" s="6"/>
      <c r="N683" s="11"/>
    </row>
    <row r="684" spans="10:14" ht="15.75" customHeight="1">
      <c r="J684" s="13"/>
      <c r="K684" s="6"/>
      <c r="N684" s="11"/>
    </row>
    <row r="685" spans="10:14" ht="15.75" customHeight="1">
      <c r="J685" s="13"/>
      <c r="K685" s="6"/>
      <c r="N685" s="11"/>
    </row>
    <row r="686" spans="10:14" ht="15.75" customHeight="1">
      <c r="J686" s="13"/>
      <c r="K686" s="6"/>
      <c r="N686" s="11"/>
    </row>
    <row r="687" spans="10:14" ht="15.75" customHeight="1">
      <c r="J687" s="13"/>
      <c r="K687" s="6"/>
      <c r="N687" s="11"/>
    </row>
    <row r="688" spans="10:14" ht="15.75" customHeight="1">
      <c r="J688" s="13"/>
      <c r="K688" s="6"/>
      <c r="N688" s="11"/>
    </row>
    <row r="689" spans="10:14" ht="15.75" customHeight="1">
      <c r="J689" s="13"/>
      <c r="K689" s="6"/>
      <c r="N689" s="11"/>
    </row>
    <row r="690" spans="10:14" ht="15.75" customHeight="1">
      <c r="J690" s="13"/>
      <c r="K690" s="6"/>
      <c r="N690" s="11"/>
    </row>
    <row r="691" spans="10:14" ht="15.75" customHeight="1">
      <c r="J691" s="13"/>
      <c r="K691" s="6"/>
      <c r="N691" s="11"/>
    </row>
    <row r="692" spans="10:14" ht="15.75" customHeight="1">
      <c r="J692" s="13"/>
      <c r="K692" s="6"/>
      <c r="N692" s="11"/>
    </row>
    <row r="693" spans="10:14" ht="15.75" customHeight="1">
      <c r="J693" s="13"/>
      <c r="K693" s="6"/>
      <c r="N693" s="11"/>
    </row>
    <row r="694" spans="10:14" ht="15.75" customHeight="1">
      <c r="J694" s="13"/>
      <c r="K694" s="6"/>
      <c r="N694" s="11"/>
    </row>
    <row r="695" spans="10:14" ht="15.75" customHeight="1">
      <c r="J695" s="13"/>
      <c r="K695" s="6"/>
      <c r="N695" s="11"/>
    </row>
    <row r="696" spans="10:14" ht="15.75" customHeight="1">
      <c r="J696" s="13"/>
      <c r="K696" s="6"/>
      <c r="N696" s="11"/>
    </row>
    <row r="697" spans="10:14" ht="15.75" customHeight="1">
      <c r="J697" s="13"/>
      <c r="K697" s="6"/>
      <c r="N697" s="11"/>
    </row>
    <row r="698" spans="10:14" ht="15.75" customHeight="1">
      <c r="J698" s="13"/>
      <c r="K698" s="6"/>
      <c r="N698" s="11"/>
    </row>
    <row r="699" spans="10:14" ht="15.75" customHeight="1">
      <c r="J699" s="13"/>
      <c r="K699" s="6"/>
      <c r="N699" s="11"/>
    </row>
    <row r="700" spans="10:14" ht="15.75" customHeight="1">
      <c r="J700" s="13"/>
      <c r="K700" s="6"/>
      <c r="N700" s="11"/>
    </row>
    <row r="701" spans="10:14" ht="15.75" customHeight="1">
      <c r="J701" s="13"/>
      <c r="K701" s="6"/>
      <c r="N701" s="11"/>
    </row>
    <row r="702" spans="10:14" ht="15.75" customHeight="1">
      <c r="J702" s="13"/>
      <c r="K702" s="6"/>
      <c r="N702" s="11"/>
    </row>
    <row r="703" spans="10:14" ht="15.75" customHeight="1">
      <c r="J703" s="13"/>
      <c r="K703" s="6"/>
      <c r="N703" s="11"/>
    </row>
    <row r="704" spans="10:14" ht="15.75" customHeight="1">
      <c r="J704" s="13"/>
      <c r="K704" s="6"/>
      <c r="N704" s="11"/>
    </row>
    <row r="705" spans="10:14" ht="15.75" customHeight="1">
      <c r="J705" s="13"/>
      <c r="K705" s="6"/>
      <c r="N705" s="11"/>
    </row>
    <row r="706" spans="10:14" ht="15.75" customHeight="1">
      <c r="J706" s="13"/>
      <c r="K706" s="6"/>
      <c r="N706" s="11"/>
    </row>
    <row r="707" spans="10:14" ht="15.75" customHeight="1">
      <c r="J707" s="13"/>
      <c r="K707" s="6"/>
      <c r="N707" s="11"/>
    </row>
    <row r="708" spans="10:14" ht="15.75" customHeight="1">
      <c r="J708" s="13"/>
      <c r="K708" s="6"/>
      <c r="N708" s="11"/>
    </row>
    <row r="709" spans="10:14" ht="15.75" customHeight="1">
      <c r="J709" s="13"/>
      <c r="K709" s="6"/>
      <c r="N709" s="11"/>
    </row>
    <row r="710" spans="10:14" ht="15.75" customHeight="1">
      <c r="J710" s="13"/>
      <c r="K710" s="6"/>
      <c r="N710" s="11"/>
    </row>
    <row r="711" spans="10:14" ht="15.75" customHeight="1">
      <c r="J711" s="13"/>
      <c r="K711" s="6"/>
      <c r="N711" s="11"/>
    </row>
    <row r="712" spans="10:14" ht="15.75" customHeight="1">
      <c r="J712" s="13"/>
      <c r="K712" s="6"/>
      <c r="N712" s="11"/>
    </row>
    <row r="713" spans="10:14" ht="15.75" customHeight="1">
      <c r="J713" s="13"/>
      <c r="K713" s="6"/>
      <c r="N713" s="11"/>
    </row>
    <row r="714" spans="10:14" ht="15.75" customHeight="1">
      <c r="J714" s="13"/>
      <c r="K714" s="6"/>
      <c r="N714" s="11"/>
    </row>
    <row r="715" spans="10:14" ht="15.75" customHeight="1">
      <c r="J715" s="13"/>
      <c r="K715" s="6"/>
      <c r="N715" s="11"/>
    </row>
    <row r="716" spans="10:14" ht="15.75" customHeight="1">
      <c r="J716" s="13"/>
      <c r="K716" s="6"/>
      <c r="N716" s="11"/>
    </row>
    <row r="717" spans="10:14" ht="15.75" customHeight="1">
      <c r="J717" s="13"/>
      <c r="K717" s="6"/>
      <c r="N717" s="11"/>
    </row>
    <row r="718" spans="10:14" ht="15.75" customHeight="1">
      <c r="J718" s="13"/>
      <c r="K718" s="6"/>
      <c r="N718" s="11"/>
    </row>
    <row r="719" spans="10:14" ht="15.75" customHeight="1">
      <c r="J719" s="13"/>
      <c r="K719" s="6"/>
      <c r="N719" s="11"/>
    </row>
    <row r="720" spans="10:14" ht="15.75" customHeight="1">
      <c r="J720" s="13"/>
      <c r="K720" s="6"/>
      <c r="N720" s="11"/>
    </row>
    <row r="721" spans="10:14" ht="15.75" customHeight="1">
      <c r="J721" s="13"/>
      <c r="K721" s="6"/>
      <c r="N721" s="11"/>
    </row>
    <row r="722" spans="10:14" ht="15.75" customHeight="1">
      <c r="J722" s="13"/>
      <c r="K722" s="6"/>
      <c r="N722" s="11"/>
    </row>
    <row r="723" spans="10:14" ht="15.75" customHeight="1">
      <c r="J723" s="13"/>
      <c r="K723" s="6"/>
      <c r="N723" s="11"/>
    </row>
    <row r="724" spans="10:14" ht="15.75" customHeight="1">
      <c r="J724" s="13"/>
      <c r="K724" s="6"/>
      <c r="N724" s="11"/>
    </row>
    <row r="725" spans="10:14" ht="15.75" customHeight="1">
      <c r="J725" s="13"/>
      <c r="K725" s="6"/>
      <c r="N725" s="11"/>
    </row>
    <row r="726" spans="10:14" ht="15.75" customHeight="1">
      <c r="J726" s="13"/>
      <c r="K726" s="6"/>
      <c r="N726" s="11"/>
    </row>
    <row r="727" spans="10:14" ht="15.75" customHeight="1">
      <c r="J727" s="13"/>
      <c r="K727" s="6"/>
      <c r="N727" s="11"/>
    </row>
    <row r="728" spans="10:14" ht="15.75" customHeight="1">
      <c r="J728" s="13"/>
      <c r="K728" s="6"/>
      <c r="N728" s="11"/>
    </row>
    <row r="729" spans="10:14" ht="15.75" customHeight="1">
      <c r="J729" s="13"/>
      <c r="K729" s="6"/>
      <c r="N729" s="11"/>
    </row>
    <row r="730" spans="10:14" ht="15.75" customHeight="1">
      <c r="J730" s="13"/>
      <c r="K730" s="6"/>
      <c r="N730" s="11"/>
    </row>
    <row r="731" spans="10:14" ht="15.75" customHeight="1">
      <c r="J731" s="13"/>
      <c r="K731" s="6"/>
      <c r="N731" s="11"/>
    </row>
    <row r="732" spans="10:14" ht="15.75" customHeight="1">
      <c r="J732" s="13"/>
      <c r="K732" s="6"/>
      <c r="N732" s="11"/>
    </row>
    <row r="733" spans="10:14" ht="15.75" customHeight="1">
      <c r="J733" s="13"/>
      <c r="K733" s="6"/>
      <c r="N733" s="11"/>
    </row>
    <row r="734" spans="10:14" ht="15.75" customHeight="1">
      <c r="J734" s="13"/>
      <c r="K734" s="6"/>
      <c r="N734" s="11"/>
    </row>
    <row r="735" spans="10:14" ht="15.75" customHeight="1">
      <c r="J735" s="13"/>
      <c r="K735" s="6"/>
      <c r="N735" s="11"/>
    </row>
    <row r="736" spans="10:14" ht="15.75" customHeight="1">
      <c r="J736" s="13"/>
      <c r="K736" s="6"/>
      <c r="N736" s="11"/>
    </row>
    <row r="737" spans="10:14" ht="15.75" customHeight="1">
      <c r="J737" s="13"/>
      <c r="K737" s="6"/>
      <c r="N737" s="11"/>
    </row>
    <row r="738" spans="10:14" ht="15.75" customHeight="1">
      <c r="J738" s="13"/>
      <c r="K738" s="6"/>
      <c r="N738" s="11"/>
    </row>
    <row r="739" spans="10:14" ht="15.75" customHeight="1">
      <c r="J739" s="13"/>
      <c r="K739" s="6"/>
      <c r="N739" s="11"/>
    </row>
    <row r="740" spans="10:14" ht="15.75" customHeight="1">
      <c r="J740" s="13"/>
      <c r="K740" s="6"/>
      <c r="N740" s="11"/>
    </row>
    <row r="741" spans="10:14" ht="15.75" customHeight="1">
      <c r="J741" s="13"/>
      <c r="K741" s="6"/>
      <c r="N741" s="11"/>
    </row>
    <row r="742" spans="10:14" ht="15.75" customHeight="1">
      <c r="J742" s="13"/>
      <c r="K742" s="6"/>
      <c r="N742" s="11"/>
    </row>
    <row r="743" spans="10:14" ht="15.75" customHeight="1">
      <c r="J743" s="13"/>
      <c r="K743" s="6"/>
      <c r="N743" s="11"/>
    </row>
    <row r="744" spans="10:14" ht="15.75" customHeight="1">
      <c r="J744" s="13"/>
      <c r="K744" s="6"/>
      <c r="N744" s="11"/>
    </row>
    <row r="745" spans="10:14" ht="15.75" customHeight="1">
      <c r="J745" s="13"/>
      <c r="K745" s="6"/>
      <c r="N745" s="11"/>
    </row>
    <row r="746" spans="10:14" ht="15.75" customHeight="1">
      <c r="J746" s="13"/>
      <c r="K746" s="6"/>
      <c r="N746" s="11"/>
    </row>
    <row r="747" spans="10:14" ht="15.75" customHeight="1">
      <c r="J747" s="13"/>
      <c r="K747" s="6"/>
      <c r="N747" s="11"/>
    </row>
    <row r="748" spans="10:14" ht="15.75" customHeight="1">
      <c r="J748" s="13"/>
      <c r="K748" s="6"/>
      <c r="N748" s="11"/>
    </row>
    <row r="749" spans="10:14" ht="15.75" customHeight="1">
      <c r="J749" s="13"/>
      <c r="K749" s="6"/>
      <c r="N749" s="11"/>
    </row>
    <row r="750" spans="10:14" ht="15.75" customHeight="1">
      <c r="J750" s="13"/>
      <c r="K750" s="6"/>
      <c r="N750" s="11"/>
    </row>
    <row r="751" spans="10:14" ht="15.75" customHeight="1">
      <c r="J751" s="13"/>
      <c r="K751" s="6"/>
      <c r="N751" s="11"/>
    </row>
    <row r="752" spans="10:14" ht="15.75" customHeight="1">
      <c r="J752" s="13"/>
      <c r="K752" s="6"/>
      <c r="N752" s="11"/>
    </row>
    <row r="753" spans="10:14" ht="15.75" customHeight="1">
      <c r="J753" s="13"/>
      <c r="K753" s="6"/>
      <c r="N753" s="11"/>
    </row>
    <row r="754" spans="10:14" ht="15.75" customHeight="1">
      <c r="J754" s="13"/>
      <c r="K754" s="6"/>
      <c r="N754" s="11"/>
    </row>
    <row r="755" spans="10:14" ht="15.75" customHeight="1">
      <c r="J755" s="13"/>
      <c r="K755" s="6"/>
      <c r="N755" s="11"/>
    </row>
    <row r="756" spans="10:14" ht="15.75" customHeight="1">
      <c r="J756" s="13"/>
      <c r="K756" s="6"/>
      <c r="N756" s="11"/>
    </row>
    <row r="757" spans="10:14" ht="15.75" customHeight="1">
      <c r="J757" s="13"/>
      <c r="K757" s="6"/>
      <c r="N757" s="11"/>
    </row>
    <row r="758" spans="10:14" ht="15.75" customHeight="1">
      <c r="J758" s="13"/>
      <c r="K758" s="6"/>
      <c r="N758" s="11"/>
    </row>
    <row r="759" spans="10:14" ht="15.75" customHeight="1">
      <c r="J759" s="13"/>
      <c r="K759" s="6"/>
      <c r="N759" s="11"/>
    </row>
    <row r="760" spans="10:14" ht="15.75" customHeight="1">
      <c r="J760" s="13"/>
      <c r="K760" s="6"/>
      <c r="N760" s="11"/>
    </row>
    <row r="761" spans="10:14" ht="15.75" customHeight="1">
      <c r="J761" s="13"/>
      <c r="K761" s="6"/>
      <c r="N761" s="11"/>
    </row>
    <row r="762" spans="10:14" ht="15.75" customHeight="1">
      <c r="J762" s="13"/>
      <c r="K762" s="6"/>
      <c r="N762" s="11"/>
    </row>
    <row r="763" spans="10:14" ht="15.75" customHeight="1">
      <c r="J763" s="13"/>
      <c r="K763" s="6"/>
      <c r="N763" s="11"/>
    </row>
    <row r="764" spans="10:14" ht="15.75" customHeight="1">
      <c r="J764" s="13"/>
      <c r="K764" s="6"/>
      <c r="N764" s="11"/>
    </row>
    <row r="765" spans="10:14" ht="15.75" customHeight="1">
      <c r="J765" s="13"/>
      <c r="K765" s="6"/>
      <c r="N765" s="11"/>
    </row>
    <row r="766" spans="10:14" ht="15.75" customHeight="1">
      <c r="J766" s="13"/>
      <c r="K766" s="6"/>
      <c r="N766" s="11"/>
    </row>
    <row r="767" spans="10:14" ht="15.75" customHeight="1">
      <c r="J767" s="13"/>
      <c r="K767" s="6"/>
      <c r="N767" s="11"/>
    </row>
    <row r="768" spans="10:14" ht="15.75" customHeight="1">
      <c r="J768" s="13"/>
      <c r="K768" s="6"/>
      <c r="N768" s="11"/>
    </row>
    <row r="769" spans="10:14" ht="15.75" customHeight="1">
      <c r="J769" s="13"/>
      <c r="K769" s="6"/>
      <c r="N769" s="11"/>
    </row>
    <row r="770" spans="10:14" ht="15.75" customHeight="1">
      <c r="J770" s="13"/>
      <c r="K770" s="6"/>
      <c r="N770" s="11"/>
    </row>
    <row r="771" spans="10:14" ht="15.75" customHeight="1">
      <c r="J771" s="13"/>
      <c r="K771" s="6"/>
      <c r="N771" s="11"/>
    </row>
    <row r="772" spans="10:14" ht="15.75" customHeight="1">
      <c r="J772" s="13"/>
      <c r="K772" s="6"/>
      <c r="N772" s="11"/>
    </row>
    <row r="773" spans="10:14" ht="15.75" customHeight="1">
      <c r="J773" s="13"/>
      <c r="K773" s="6"/>
      <c r="N773" s="11"/>
    </row>
    <row r="774" spans="10:14" ht="15.75" customHeight="1">
      <c r="J774" s="13"/>
      <c r="K774" s="6"/>
      <c r="N774" s="11"/>
    </row>
    <row r="775" spans="10:14" ht="15.75" customHeight="1">
      <c r="J775" s="13"/>
      <c r="K775" s="6"/>
      <c r="N775" s="11"/>
    </row>
    <row r="776" spans="10:14" ht="15.75" customHeight="1">
      <c r="J776" s="13"/>
      <c r="K776" s="6"/>
      <c r="N776" s="11"/>
    </row>
    <row r="777" spans="10:14" ht="15.75" customHeight="1">
      <c r="J777" s="13"/>
      <c r="K777" s="6"/>
      <c r="N777" s="11"/>
    </row>
    <row r="778" spans="10:14" ht="15.75" customHeight="1">
      <c r="J778" s="13"/>
      <c r="K778" s="6"/>
      <c r="N778" s="11"/>
    </row>
    <row r="779" spans="10:14" ht="15.75" customHeight="1">
      <c r="J779" s="13"/>
      <c r="K779" s="6"/>
      <c r="N779" s="11"/>
    </row>
    <row r="780" spans="10:14" ht="15.75" customHeight="1">
      <c r="J780" s="13"/>
      <c r="K780" s="6"/>
      <c r="N780" s="11"/>
    </row>
    <row r="781" spans="10:14" ht="15.75" customHeight="1">
      <c r="J781" s="13"/>
      <c r="K781" s="6"/>
      <c r="N781" s="11"/>
    </row>
    <row r="782" spans="10:14" ht="15.75" customHeight="1">
      <c r="J782" s="13"/>
      <c r="K782" s="6"/>
      <c r="N782" s="11"/>
    </row>
    <row r="783" spans="10:14" ht="15.75" customHeight="1">
      <c r="J783" s="13"/>
      <c r="K783" s="6"/>
      <c r="N783" s="11"/>
    </row>
    <row r="784" spans="10:14" ht="15.75" customHeight="1">
      <c r="J784" s="13"/>
      <c r="K784" s="6"/>
      <c r="N784" s="11"/>
    </row>
    <row r="785" spans="10:14" ht="15.75" customHeight="1">
      <c r="J785" s="13"/>
      <c r="K785" s="6"/>
      <c r="N785" s="11"/>
    </row>
    <row r="786" spans="10:14" ht="15.75" customHeight="1">
      <c r="J786" s="13"/>
      <c r="K786" s="6"/>
      <c r="N786" s="11"/>
    </row>
    <row r="787" spans="10:14" ht="15.75" customHeight="1">
      <c r="J787" s="13"/>
      <c r="K787" s="6"/>
      <c r="N787" s="11"/>
    </row>
    <row r="788" spans="10:14" ht="15.75" customHeight="1">
      <c r="J788" s="13"/>
      <c r="K788" s="6"/>
      <c r="N788" s="11"/>
    </row>
    <row r="789" spans="10:14" ht="15.75" customHeight="1">
      <c r="J789" s="13"/>
      <c r="K789" s="6"/>
      <c r="N789" s="11"/>
    </row>
    <row r="790" spans="10:14" ht="15.75" customHeight="1">
      <c r="J790" s="13"/>
      <c r="K790" s="6"/>
      <c r="N790" s="11"/>
    </row>
    <row r="791" spans="10:14" ht="15.75" customHeight="1">
      <c r="J791" s="13"/>
      <c r="K791" s="6"/>
      <c r="N791" s="11"/>
    </row>
    <row r="792" spans="10:14" ht="15.75" customHeight="1">
      <c r="J792" s="13"/>
      <c r="K792" s="6"/>
      <c r="N792" s="11"/>
    </row>
    <row r="793" spans="10:14" ht="15.75" customHeight="1">
      <c r="J793" s="13"/>
      <c r="K793" s="6"/>
      <c r="N793" s="11"/>
    </row>
    <row r="794" spans="10:14" ht="15.75" customHeight="1">
      <c r="J794" s="13"/>
      <c r="K794" s="6"/>
      <c r="N794" s="11"/>
    </row>
    <row r="795" spans="10:14" ht="15.75" customHeight="1">
      <c r="J795" s="13"/>
      <c r="K795" s="6"/>
      <c r="N795" s="11"/>
    </row>
    <row r="796" spans="10:14" ht="15.75" customHeight="1">
      <c r="J796" s="13"/>
      <c r="K796" s="6"/>
      <c r="N796" s="11"/>
    </row>
    <row r="797" spans="10:14" ht="15.75" customHeight="1">
      <c r="J797" s="13"/>
      <c r="K797" s="6"/>
      <c r="N797" s="11"/>
    </row>
    <row r="798" spans="10:14" ht="15.75" customHeight="1">
      <c r="J798" s="13"/>
      <c r="K798" s="6"/>
      <c r="N798" s="11"/>
    </row>
    <row r="799" spans="10:14" ht="15.75" customHeight="1">
      <c r="J799" s="13"/>
      <c r="K799" s="6"/>
      <c r="N799" s="11"/>
    </row>
    <row r="800" spans="10:14" ht="15.75" customHeight="1">
      <c r="J800" s="13"/>
      <c r="K800" s="6"/>
      <c r="N800" s="11"/>
    </row>
    <row r="801" spans="10:14" ht="15.75" customHeight="1">
      <c r="J801" s="13"/>
      <c r="K801" s="6"/>
      <c r="N801" s="11"/>
    </row>
    <row r="802" spans="10:14" ht="15.75" customHeight="1">
      <c r="J802" s="13"/>
      <c r="K802" s="6"/>
      <c r="N802" s="11"/>
    </row>
    <row r="803" spans="10:14" ht="15.75" customHeight="1">
      <c r="J803" s="13"/>
      <c r="K803" s="6"/>
      <c r="N803" s="11"/>
    </row>
    <row r="804" spans="10:14" ht="15.75" customHeight="1">
      <c r="J804" s="13"/>
      <c r="K804" s="6"/>
      <c r="N804" s="11"/>
    </row>
    <row r="805" spans="10:14" ht="15.75" customHeight="1">
      <c r="J805" s="13"/>
      <c r="K805" s="6"/>
      <c r="N805" s="11"/>
    </row>
    <row r="806" spans="10:14" ht="15.75" customHeight="1">
      <c r="J806" s="13"/>
      <c r="K806" s="6"/>
      <c r="N806" s="11"/>
    </row>
    <row r="807" spans="10:14" ht="15.75" customHeight="1">
      <c r="J807" s="13"/>
      <c r="K807" s="6"/>
      <c r="N807" s="11"/>
    </row>
    <row r="808" spans="10:14" ht="15.75" customHeight="1">
      <c r="J808" s="13"/>
      <c r="K808" s="6"/>
      <c r="N808" s="11"/>
    </row>
    <row r="809" spans="10:14" ht="15.75" customHeight="1">
      <c r="J809" s="13"/>
      <c r="K809" s="6"/>
      <c r="N809" s="11"/>
    </row>
    <row r="810" spans="10:14" ht="15.75" customHeight="1">
      <c r="J810" s="13"/>
      <c r="K810" s="6"/>
      <c r="N810" s="11"/>
    </row>
    <row r="811" spans="10:14" ht="15.75" customHeight="1">
      <c r="J811" s="13"/>
      <c r="K811" s="6"/>
      <c r="N811" s="11"/>
    </row>
    <row r="812" spans="10:14" ht="15.75" customHeight="1">
      <c r="J812" s="13"/>
      <c r="K812" s="6"/>
      <c r="N812" s="11"/>
    </row>
    <row r="813" spans="10:14" ht="15.75" customHeight="1">
      <c r="J813" s="13"/>
      <c r="K813" s="6"/>
      <c r="N813" s="11"/>
    </row>
    <row r="814" spans="10:14" ht="15.75" customHeight="1">
      <c r="J814" s="13"/>
      <c r="K814" s="6"/>
      <c r="N814" s="11"/>
    </row>
    <row r="815" spans="10:14" ht="15.75" customHeight="1">
      <c r="J815" s="13"/>
      <c r="K815" s="6"/>
      <c r="N815" s="11"/>
    </row>
    <row r="816" spans="10:14" ht="15.75" customHeight="1">
      <c r="J816" s="13"/>
      <c r="K816" s="6"/>
      <c r="N816" s="11"/>
    </row>
    <row r="817" spans="10:14" ht="15.75" customHeight="1">
      <c r="J817" s="13"/>
      <c r="K817" s="6"/>
      <c r="N817" s="11"/>
    </row>
    <row r="818" spans="10:14" ht="15.75" customHeight="1">
      <c r="J818" s="13"/>
      <c r="K818" s="6"/>
      <c r="N818" s="11"/>
    </row>
    <row r="819" spans="10:14" ht="15.75" customHeight="1">
      <c r="J819" s="13"/>
      <c r="K819" s="6"/>
      <c r="N819" s="11"/>
    </row>
    <row r="820" spans="10:14" ht="15.75" customHeight="1">
      <c r="J820" s="13"/>
      <c r="K820" s="6"/>
      <c r="N820" s="11"/>
    </row>
    <row r="821" spans="10:14" ht="15.75" customHeight="1">
      <c r="J821" s="13"/>
      <c r="K821" s="6"/>
      <c r="N821" s="11"/>
    </row>
    <row r="822" spans="10:14" ht="15.75" customHeight="1">
      <c r="J822" s="13"/>
      <c r="K822" s="6"/>
      <c r="N822" s="11"/>
    </row>
    <row r="823" spans="10:14" ht="15.75" customHeight="1">
      <c r="J823" s="13"/>
      <c r="K823" s="6"/>
      <c r="N823" s="11"/>
    </row>
    <row r="824" spans="10:14" ht="15.75" customHeight="1">
      <c r="J824" s="13"/>
      <c r="K824" s="6"/>
      <c r="N824" s="11"/>
    </row>
    <row r="825" spans="10:14" ht="15.75" customHeight="1">
      <c r="J825" s="13"/>
      <c r="K825" s="6"/>
      <c r="N825" s="11"/>
    </row>
    <row r="826" spans="10:14" ht="15.75" customHeight="1">
      <c r="J826" s="13"/>
      <c r="K826" s="6"/>
      <c r="N826" s="11"/>
    </row>
    <row r="827" spans="10:14" ht="15.75" customHeight="1">
      <c r="J827" s="13"/>
      <c r="K827" s="6"/>
      <c r="N827" s="11"/>
    </row>
    <row r="828" spans="10:14" ht="15.75" customHeight="1">
      <c r="J828" s="13"/>
      <c r="K828" s="6"/>
      <c r="N828" s="11"/>
    </row>
    <row r="829" spans="10:14" ht="15.75" customHeight="1">
      <c r="J829" s="13"/>
      <c r="K829" s="6"/>
      <c r="N829" s="11"/>
    </row>
    <row r="830" spans="10:14" ht="15.75" customHeight="1">
      <c r="J830" s="13"/>
      <c r="K830" s="6"/>
      <c r="N830" s="11"/>
    </row>
    <row r="831" spans="10:14" ht="15.75" customHeight="1">
      <c r="J831" s="13"/>
      <c r="K831" s="6"/>
      <c r="N831" s="11"/>
    </row>
    <row r="832" spans="10:14" ht="15.75" customHeight="1">
      <c r="J832" s="13"/>
      <c r="K832" s="6"/>
      <c r="N832" s="11"/>
    </row>
    <row r="833" spans="10:14" ht="15.75" customHeight="1">
      <c r="J833" s="13"/>
      <c r="K833" s="6"/>
      <c r="N833" s="11"/>
    </row>
    <row r="834" spans="10:14" ht="15.75" customHeight="1">
      <c r="J834" s="13"/>
      <c r="K834" s="6"/>
      <c r="N834" s="11"/>
    </row>
    <row r="835" spans="10:14" ht="15.75" customHeight="1">
      <c r="J835" s="13"/>
      <c r="K835" s="6"/>
      <c r="N835" s="11"/>
    </row>
    <row r="836" spans="10:14" ht="15.75" customHeight="1">
      <c r="J836" s="13"/>
      <c r="K836" s="6"/>
      <c r="N836" s="11"/>
    </row>
    <row r="837" spans="10:14" ht="15.75" customHeight="1">
      <c r="J837" s="13"/>
      <c r="K837" s="6"/>
      <c r="N837" s="11"/>
    </row>
    <row r="838" spans="10:14" ht="15.75" customHeight="1">
      <c r="J838" s="13"/>
      <c r="K838" s="6"/>
      <c r="N838" s="11"/>
    </row>
    <row r="839" spans="10:14" ht="15.75" customHeight="1">
      <c r="J839" s="13"/>
      <c r="K839" s="6"/>
      <c r="N839" s="11"/>
    </row>
    <row r="840" spans="10:14" ht="15.75" customHeight="1">
      <c r="J840" s="13"/>
      <c r="K840" s="6"/>
      <c r="N840" s="11"/>
    </row>
    <row r="841" spans="10:14" ht="15.75" customHeight="1">
      <c r="J841" s="13"/>
      <c r="K841" s="6"/>
      <c r="N841" s="11"/>
    </row>
    <row r="842" spans="10:14" ht="15.75" customHeight="1">
      <c r="J842" s="13"/>
      <c r="K842" s="6"/>
      <c r="N842" s="11"/>
    </row>
    <row r="843" spans="10:14" ht="15.75" customHeight="1">
      <c r="J843" s="13"/>
      <c r="K843" s="6"/>
      <c r="N843" s="11"/>
    </row>
    <row r="844" spans="10:14" ht="15.75" customHeight="1">
      <c r="J844" s="13"/>
      <c r="K844" s="6"/>
      <c r="N844" s="11"/>
    </row>
    <row r="845" spans="10:14" ht="15.75" customHeight="1">
      <c r="J845" s="13"/>
      <c r="K845" s="6"/>
      <c r="N845" s="11"/>
    </row>
    <row r="846" spans="10:14" ht="15.75" customHeight="1">
      <c r="J846" s="13"/>
      <c r="K846" s="6"/>
      <c r="N846" s="11"/>
    </row>
    <row r="847" spans="10:14" ht="15.75" customHeight="1">
      <c r="J847" s="13"/>
      <c r="K847" s="6"/>
      <c r="N847" s="11"/>
    </row>
    <row r="848" spans="10:14" ht="15.75" customHeight="1">
      <c r="J848" s="13"/>
      <c r="K848" s="6"/>
      <c r="N848" s="11"/>
    </row>
    <row r="849" spans="10:14" ht="15.75" customHeight="1">
      <c r="J849" s="13"/>
      <c r="K849" s="6"/>
      <c r="N849" s="11"/>
    </row>
    <row r="850" spans="10:14" ht="15.75" customHeight="1">
      <c r="J850" s="13"/>
      <c r="K850" s="6"/>
      <c r="N850" s="11"/>
    </row>
    <row r="851" spans="10:14" ht="15.75" customHeight="1">
      <c r="J851" s="13"/>
      <c r="K851" s="6"/>
      <c r="N851" s="11"/>
    </row>
    <row r="852" spans="10:14" ht="15.75" customHeight="1">
      <c r="J852" s="13"/>
      <c r="K852" s="6"/>
      <c r="N852" s="11"/>
    </row>
    <row r="853" spans="10:14" ht="15.75" customHeight="1">
      <c r="J853" s="13"/>
      <c r="K853" s="6"/>
      <c r="N853" s="11"/>
    </row>
    <row r="854" spans="10:14" ht="15.75" customHeight="1">
      <c r="J854" s="13"/>
      <c r="K854" s="6"/>
      <c r="N854" s="11"/>
    </row>
    <row r="855" spans="10:14" ht="15.75" customHeight="1">
      <c r="J855" s="13"/>
      <c r="K855" s="6"/>
      <c r="N855" s="11"/>
    </row>
    <row r="856" spans="10:14" ht="15.75" customHeight="1">
      <c r="J856" s="13"/>
      <c r="K856" s="6"/>
      <c r="N856" s="11"/>
    </row>
    <row r="857" spans="10:14" ht="15.75" customHeight="1">
      <c r="J857" s="13"/>
      <c r="K857" s="6"/>
      <c r="N857" s="11"/>
    </row>
    <row r="858" spans="10:14" ht="15.75" customHeight="1">
      <c r="J858" s="13"/>
      <c r="K858" s="6"/>
      <c r="N858" s="11"/>
    </row>
    <row r="859" spans="10:14" ht="15.75" customHeight="1">
      <c r="J859" s="13"/>
      <c r="K859" s="6"/>
      <c r="N859" s="11"/>
    </row>
    <row r="860" spans="10:14" ht="15.75" customHeight="1">
      <c r="J860" s="13"/>
      <c r="K860" s="6"/>
      <c r="N860" s="11"/>
    </row>
    <row r="861" spans="10:14" ht="15.75" customHeight="1">
      <c r="J861" s="13"/>
      <c r="K861" s="6"/>
      <c r="N861" s="11"/>
    </row>
    <row r="862" spans="10:14" ht="15.75" customHeight="1">
      <c r="J862" s="13"/>
      <c r="K862" s="6"/>
      <c r="N862" s="11"/>
    </row>
    <row r="863" spans="10:14" ht="15.75" customHeight="1">
      <c r="J863" s="13"/>
      <c r="K863" s="6"/>
      <c r="N863" s="11"/>
    </row>
    <row r="864" spans="10:14" ht="15.75" customHeight="1">
      <c r="J864" s="13"/>
      <c r="K864" s="6"/>
      <c r="N864" s="11"/>
    </row>
    <row r="865" spans="10:14" ht="15.75" customHeight="1">
      <c r="J865" s="13"/>
      <c r="K865" s="6"/>
      <c r="N865" s="11"/>
    </row>
    <row r="866" spans="10:14" ht="15.75" customHeight="1">
      <c r="J866" s="13"/>
      <c r="K866" s="6"/>
      <c r="N866" s="11"/>
    </row>
    <row r="867" spans="10:14" ht="15.75" customHeight="1">
      <c r="J867" s="13"/>
      <c r="K867" s="6"/>
      <c r="N867" s="11"/>
    </row>
    <row r="868" spans="10:14" ht="15.75" customHeight="1">
      <c r="J868" s="13"/>
      <c r="K868" s="6"/>
      <c r="N868" s="11"/>
    </row>
    <row r="869" spans="10:14" ht="15.75" customHeight="1">
      <c r="J869" s="13"/>
      <c r="K869" s="6"/>
      <c r="N869" s="11"/>
    </row>
    <row r="870" spans="10:14" ht="15.75" customHeight="1">
      <c r="J870" s="13"/>
      <c r="K870" s="6"/>
      <c r="N870" s="11"/>
    </row>
    <row r="871" spans="10:14" ht="15.75" customHeight="1">
      <c r="J871" s="13"/>
      <c r="K871" s="6"/>
      <c r="N871" s="11"/>
    </row>
    <row r="872" spans="10:14" ht="15.75" customHeight="1">
      <c r="J872" s="13"/>
      <c r="K872" s="6"/>
      <c r="N872" s="11"/>
    </row>
    <row r="873" spans="10:14" ht="15.75" customHeight="1">
      <c r="J873" s="13"/>
      <c r="K873" s="6"/>
      <c r="N873" s="11"/>
    </row>
    <row r="874" spans="10:14" ht="15.75" customHeight="1">
      <c r="J874" s="13"/>
      <c r="K874" s="6"/>
      <c r="N874" s="11"/>
    </row>
    <row r="875" spans="10:14" ht="15.75" customHeight="1">
      <c r="J875" s="13"/>
      <c r="K875" s="6"/>
      <c r="N875" s="11"/>
    </row>
    <row r="876" spans="10:14" ht="15.75" customHeight="1">
      <c r="J876" s="13"/>
      <c r="K876" s="6"/>
      <c r="N876" s="11"/>
    </row>
    <row r="877" spans="10:14" ht="15.75" customHeight="1">
      <c r="J877" s="13"/>
      <c r="K877" s="6"/>
      <c r="N877" s="11"/>
    </row>
    <row r="878" spans="10:14" ht="15.75" customHeight="1">
      <c r="J878" s="13"/>
      <c r="K878" s="6"/>
      <c r="N878" s="11"/>
    </row>
    <row r="879" spans="10:14" ht="15.75" customHeight="1">
      <c r="J879" s="13"/>
      <c r="K879" s="6"/>
      <c r="N879" s="11"/>
    </row>
    <row r="880" spans="10:14" ht="15.75" customHeight="1">
      <c r="J880" s="13"/>
      <c r="K880" s="6"/>
      <c r="N880" s="11"/>
    </row>
    <row r="881" spans="10:14" ht="15.75" customHeight="1">
      <c r="J881" s="13"/>
      <c r="K881" s="6"/>
      <c r="N881" s="11"/>
    </row>
    <row r="882" spans="10:14" ht="15.75" customHeight="1">
      <c r="J882" s="13"/>
      <c r="K882" s="6"/>
      <c r="N882" s="11"/>
    </row>
    <row r="883" spans="10:14" ht="15.75" customHeight="1">
      <c r="J883" s="13"/>
      <c r="K883" s="6"/>
      <c r="N883" s="11"/>
    </row>
    <row r="884" spans="10:14" ht="15.75" customHeight="1">
      <c r="J884" s="13"/>
      <c r="K884" s="6"/>
      <c r="N884" s="11"/>
    </row>
    <row r="885" spans="10:14" ht="15.75" customHeight="1">
      <c r="J885" s="13"/>
      <c r="K885" s="6"/>
      <c r="N885" s="11"/>
    </row>
    <row r="886" spans="10:14" ht="15.75" customHeight="1">
      <c r="J886" s="13"/>
      <c r="K886" s="6"/>
      <c r="N886" s="11"/>
    </row>
    <row r="887" spans="10:14" ht="15.75" customHeight="1">
      <c r="J887" s="13"/>
      <c r="K887" s="6"/>
      <c r="N887" s="11"/>
    </row>
    <row r="888" spans="10:14" ht="15.75" customHeight="1">
      <c r="J888" s="13"/>
      <c r="K888" s="6"/>
      <c r="N888" s="11"/>
    </row>
    <row r="889" spans="10:14" ht="15.75" customHeight="1">
      <c r="J889" s="13"/>
      <c r="K889" s="6"/>
      <c r="N889" s="11"/>
    </row>
    <row r="890" spans="10:14" ht="15.75" customHeight="1">
      <c r="J890" s="13"/>
      <c r="K890" s="6"/>
      <c r="N890" s="11"/>
    </row>
    <row r="891" spans="10:14" ht="15.75" customHeight="1">
      <c r="J891" s="13"/>
      <c r="K891" s="6"/>
      <c r="N891" s="11"/>
    </row>
    <row r="892" spans="10:14" ht="15.75" customHeight="1">
      <c r="J892" s="13"/>
      <c r="K892" s="6"/>
      <c r="N892" s="11"/>
    </row>
    <row r="893" spans="10:14" ht="15.75" customHeight="1">
      <c r="J893" s="13"/>
      <c r="K893" s="6"/>
      <c r="N893" s="11"/>
    </row>
    <row r="894" spans="10:14" ht="15.75" customHeight="1">
      <c r="J894" s="13"/>
      <c r="K894" s="6"/>
      <c r="N894" s="11"/>
    </row>
    <row r="895" spans="10:14" ht="15.75" customHeight="1">
      <c r="J895" s="13"/>
      <c r="K895" s="6"/>
      <c r="N895" s="11"/>
    </row>
    <row r="896" spans="10:14" ht="15.75" customHeight="1">
      <c r="J896" s="13"/>
      <c r="K896" s="6"/>
      <c r="N896" s="11"/>
    </row>
    <row r="897" spans="10:14" ht="15.75" customHeight="1">
      <c r="J897" s="13"/>
      <c r="K897" s="6"/>
      <c r="N897" s="11"/>
    </row>
    <row r="898" spans="10:14" ht="15.75" customHeight="1">
      <c r="J898" s="13"/>
      <c r="K898" s="6"/>
      <c r="N898" s="11"/>
    </row>
    <row r="899" spans="10:14" ht="15.75" customHeight="1">
      <c r="J899" s="13"/>
      <c r="K899" s="6"/>
      <c r="N899" s="11"/>
    </row>
    <row r="900" spans="10:14" ht="15.75" customHeight="1">
      <c r="J900" s="13"/>
      <c r="K900" s="6"/>
      <c r="N900" s="11"/>
    </row>
    <row r="901" spans="10:14" ht="15.75" customHeight="1">
      <c r="J901" s="13"/>
      <c r="K901" s="6"/>
      <c r="N901" s="11"/>
    </row>
    <row r="902" spans="10:14" ht="15.75" customHeight="1">
      <c r="J902" s="13"/>
      <c r="K902" s="6"/>
      <c r="N902" s="11"/>
    </row>
    <row r="903" spans="10:14" ht="15.75" customHeight="1">
      <c r="J903" s="13"/>
      <c r="K903" s="6"/>
      <c r="N903" s="11"/>
    </row>
    <row r="904" spans="10:14" ht="15.75" customHeight="1">
      <c r="J904" s="13"/>
      <c r="K904" s="6"/>
      <c r="N904" s="11"/>
    </row>
    <row r="905" spans="10:14" ht="15.75" customHeight="1">
      <c r="J905" s="13"/>
      <c r="K905" s="6"/>
      <c r="N905" s="11"/>
    </row>
    <row r="906" spans="10:14" ht="15.75" customHeight="1">
      <c r="J906" s="13"/>
      <c r="K906" s="6"/>
      <c r="N906" s="11"/>
    </row>
    <row r="907" spans="10:14" ht="15.75" customHeight="1">
      <c r="J907" s="13"/>
      <c r="K907" s="6"/>
      <c r="N907" s="11"/>
    </row>
    <row r="908" spans="10:14" ht="15.75" customHeight="1">
      <c r="J908" s="13"/>
      <c r="K908" s="6"/>
      <c r="N908" s="11"/>
    </row>
    <row r="909" spans="10:14" ht="15.75" customHeight="1">
      <c r="J909" s="13"/>
      <c r="K909" s="6"/>
      <c r="N909" s="11"/>
    </row>
    <row r="910" spans="10:14" ht="15.75" customHeight="1">
      <c r="J910" s="13"/>
      <c r="K910" s="6"/>
      <c r="N910" s="11"/>
    </row>
    <row r="911" spans="10:14" ht="15.75" customHeight="1">
      <c r="J911" s="13"/>
      <c r="K911" s="6"/>
      <c r="N911" s="11"/>
    </row>
    <row r="912" spans="10:14" ht="15.75" customHeight="1">
      <c r="J912" s="13"/>
      <c r="K912" s="6"/>
      <c r="N912" s="11"/>
    </row>
    <row r="913" spans="10:14" ht="15.75" customHeight="1">
      <c r="J913" s="13"/>
      <c r="K913" s="6"/>
      <c r="N913" s="11"/>
    </row>
    <row r="914" spans="10:14" ht="15.75" customHeight="1">
      <c r="J914" s="13"/>
      <c r="K914" s="6"/>
      <c r="N914" s="11"/>
    </row>
    <row r="915" spans="10:14" ht="15.75" customHeight="1">
      <c r="J915" s="13"/>
      <c r="K915" s="6"/>
      <c r="N915" s="11"/>
    </row>
    <row r="916" spans="10:14" ht="15.75" customHeight="1">
      <c r="J916" s="13"/>
      <c r="K916" s="6"/>
      <c r="N916" s="11"/>
    </row>
    <row r="917" spans="10:14" ht="15.75" customHeight="1">
      <c r="J917" s="13"/>
      <c r="K917" s="6"/>
      <c r="N917" s="11"/>
    </row>
    <row r="918" spans="10:14" ht="15.75" customHeight="1">
      <c r="J918" s="13"/>
      <c r="K918" s="6"/>
      <c r="N918" s="11"/>
    </row>
    <row r="919" spans="10:14" ht="15.75" customHeight="1">
      <c r="J919" s="13"/>
      <c r="K919" s="6"/>
      <c r="N919" s="11"/>
    </row>
    <row r="920" spans="10:14" ht="15.75" customHeight="1">
      <c r="J920" s="13"/>
      <c r="K920" s="6"/>
      <c r="N920" s="11"/>
    </row>
    <row r="921" spans="10:14" ht="15.75" customHeight="1">
      <c r="J921" s="13"/>
      <c r="K921" s="6"/>
      <c r="N921" s="11"/>
    </row>
    <row r="922" spans="10:14" ht="15.75" customHeight="1">
      <c r="J922" s="13"/>
      <c r="K922" s="6"/>
      <c r="N922" s="11"/>
    </row>
    <row r="923" spans="10:14" ht="15.75" customHeight="1">
      <c r="J923" s="13"/>
      <c r="K923" s="6"/>
      <c r="N923" s="11"/>
    </row>
    <row r="924" spans="10:14" ht="15.75" customHeight="1">
      <c r="J924" s="13"/>
      <c r="K924" s="6"/>
      <c r="N924" s="11"/>
    </row>
    <row r="925" spans="10:14" ht="15.75" customHeight="1">
      <c r="J925" s="13"/>
      <c r="K925" s="6"/>
      <c r="N925" s="11"/>
    </row>
    <row r="926" spans="10:14" ht="15.75" customHeight="1">
      <c r="J926" s="13"/>
      <c r="K926" s="6"/>
      <c r="N926" s="11"/>
    </row>
    <row r="927" spans="10:14" ht="15.75" customHeight="1">
      <c r="J927" s="13"/>
      <c r="K927" s="6"/>
      <c r="N927" s="11"/>
    </row>
    <row r="928" spans="10:14" ht="15.75" customHeight="1">
      <c r="J928" s="13"/>
      <c r="K928" s="6"/>
      <c r="N928" s="11"/>
    </row>
    <row r="929" spans="10:14" ht="15.75" customHeight="1">
      <c r="J929" s="13"/>
      <c r="K929" s="6"/>
      <c r="N929" s="11"/>
    </row>
    <row r="930" spans="10:14" ht="15.75" customHeight="1">
      <c r="J930" s="13"/>
      <c r="K930" s="6"/>
      <c r="N930" s="11"/>
    </row>
    <row r="931" spans="10:14" ht="15.75" customHeight="1">
      <c r="J931" s="13"/>
      <c r="K931" s="6"/>
      <c r="N931" s="11"/>
    </row>
    <row r="932" spans="10:14" ht="15.75" customHeight="1">
      <c r="J932" s="13"/>
      <c r="K932" s="6"/>
      <c r="N932" s="11"/>
    </row>
    <row r="933" spans="10:14" ht="15.75" customHeight="1">
      <c r="J933" s="13"/>
      <c r="K933" s="6"/>
      <c r="N933" s="11"/>
    </row>
    <row r="934" spans="10:14" ht="15.75" customHeight="1">
      <c r="J934" s="13"/>
      <c r="K934" s="6"/>
      <c r="N934" s="11"/>
    </row>
    <row r="935" spans="10:14" ht="15.75" customHeight="1">
      <c r="J935" s="13"/>
      <c r="K935" s="6"/>
      <c r="N935" s="11"/>
    </row>
    <row r="936" spans="10:14" ht="15.75" customHeight="1">
      <c r="J936" s="13"/>
      <c r="K936" s="6"/>
      <c r="N936" s="11"/>
    </row>
    <row r="937" spans="10:14" ht="15.75" customHeight="1">
      <c r="J937" s="13"/>
      <c r="K937" s="6"/>
      <c r="N937" s="11"/>
    </row>
    <row r="938" spans="10:14" ht="15.75" customHeight="1">
      <c r="J938" s="13"/>
      <c r="K938" s="6"/>
      <c r="N938" s="11"/>
    </row>
    <row r="939" spans="10:14" ht="15.75" customHeight="1">
      <c r="J939" s="13"/>
      <c r="K939" s="6"/>
      <c r="N939" s="11"/>
    </row>
    <row r="940" spans="10:14" ht="15.75" customHeight="1">
      <c r="J940" s="13"/>
      <c r="K940" s="6"/>
      <c r="N940" s="11"/>
    </row>
    <row r="941" spans="10:14" ht="15.75" customHeight="1">
      <c r="J941" s="13"/>
      <c r="K941" s="6"/>
      <c r="N941" s="11"/>
    </row>
    <row r="942" spans="10:14" ht="15.75" customHeight="1">
      <c r="J942" s="13"/>
      <c r="K942" s="6"/>
      <c r="N942" s="11"/>
    </row>
    <row r="943" spans="10:14" ht="15.75" customHeight="1">
      <c r="J943" s="13"/>
      <c r="K943" s="6"/>
      <c r="N943" s="11"/>
    </row>
    <row r="944" spans="10:14" ht="15.75" customHeight="1">
      <c r="J944" s="13"/>
      <c r="K944" s="6"/>
      <c r="N944" s="11"/>
    </row>
    <row r="945" spans="10:14" ht="15.75" customHeight="1">
      <c r="J945" s="13"/>
      <c r="K945" s="6"/>
      <c r="N945" s="11"/>
    </row>
    <row r="946" spans="10:14" ht="15.75" customHeight="1">
      <c r="J946" s="13"/>
      <c r="K946" s="6"/>
      <c r="N946" s="11"/>
    </row>
    <row r="947" spans="10:14" ht="15.75" customHeight="1">
      <c r="J947" s="13"/>
      <c r="K947" s="6"/>
      <c r="N947" s="11"/>
    </row>
    <row r="948" spans="10:14" ht="15.75" customHeight="1">
      <c r="J948" s="13"/>
      <c r="K948" s="6"/>
      <c r="N948" s="11"/>
    </row>
    <row r="949" spans="10:14" ht="15.75" customHeight="1">
      <c r="J949" s="13"/>
      <c r="K949" s="6"/>
      <c r="N949" s="11"/>
    </row>
    <row r="950" spans="10:14" ht="15.75" customHeight="1">
      <c r="J950" s="13"/>
      <c r="K950" s="6"/>
      <c r="N950" s="11"/>
    </row>
    <row r="951" spans="10:14" ht="15.75" customHeight="1">
      <c r="J951" s="13"/>
      <c r="K951" s="6"/>
      <c r="N951" s="11"/>
    </row>
    <row r="952" spans="10:14" ht="15.75" customHeight="1">
      <c r="J952" s="13"/>
      <c r="K952" s="6"/>
      <c r="N952" s="11"/>
    </row>
    <row r="953" spans="10:14" ht="15.75" customHeight="1">
      <c r="J953" s="13"/>
      <c r="K953" s="6"/>
      <c r="N953" s="11"/>
    </row>
    <row r="954" spans="10:14" ht="15.75" customHeight="1">
      <c r="J954" s="13"/>
      <c r="K954" s="6"/>
      <c r="N954" s="11"/>
    </row>
    <row r="955" spans="10:14" ht="15.75" customHeight="1">
      <c r="J955" s="13"/>
      <c r="K955" s="6"/>
      <c r="N955" s="11"/>
    </row>
    <row r="956" spans="10:14" ht="15.75" customHeight="1">
      <c r="J956" s="13"/>
      <c r="K956" s="6"/>
      <c r="N956" s="11"/>
    </row>
    <row r="957" spans="10:14" ht="15.75" customHeight="1">
      <c r="J957" s="13"/>
      <c r="K957" s="6"/>
      <c r="N957" s="11"/>
    </row>
    <row r="958" spans="10:14" ht="15.75" customHeight="1">
      <c r="J958" s="13"/>
      <c r="K958" s="6"/>
      <c r="N958" s="11"/>
    </row>
    <row r="959" spans="10:14" ht="15.75" customHeight="1">
      <c r="J959" s="13"/>
      <c r="K959" s="6"/>
      <c r="N959" s="11"/>
    </row>
    <row r="960" spans="10:14" ht="15.75" customHeight="1">
      <c r="J960" s="13"/>
      <c r="K960" s="6"/>
      <c r="N960" s="11"/>
    </row>
    <row r="961" spans="10:14" ht="15.75" customHeight="1">
      <c r="J961" s="13"/>
      <c r="K961" s="6"/>
      <c r="N961" s="11"/>
    </row>
    <row r="962" spans="10:14" ht="15.75" customHeight="1">
      <c r="J962" s="13"/>
      <c r="K962" s="6"/>
      <c r="N962" s="11"/>
    </row>
    <row r="963" spans="10:14" ht="15.75" customHeight="1">
      <c r="J963" s="13"/>
      <c r="K963" s="6"/>
      <c r="N963" s="11"/>
    </row>
    <row r="964" spans="10:14" ht="15.75" customHeight="1">
      <c r="J964" s="13"/>
      <c r="K964" s="6"/>
      <c r="N964" s="11"/>
    </row>
    <row r="965" spans="10:14" ht="15.75" customHeight="1">
      <c r="J965" s="13"/>
      <c r="K965" s="6"/>
      <c r="N965" s="11"/>
    </row>
    <row r="966" spans="10:14" ht="15.75" customHeight="1">
      <c r="J966" s="13"/>
      <c r="K966" s="6"/>
      <c r="N966" s="11"/>
    </row>
    <row r="967" spans="10:14" ht="15.75" customHeight="1">
      <c r="J967" s="13"/>
      <c r="K967" s="6"/>
      <c r="N967" s="11"/>
    </row>
    <row r="968" spans="10:14" ht="15.75" customHeight="1">
      <c r="J968" s="13"/>
      <c r="K968" s="6"/>
      <c r="N968" s="11"/>
    </row>
    <row r="969" spans="10:14" ht="15.75" customHeight="1">
      <c r="J969" s="13"/>
      <c r="K969" s="6"/>
      <c r="N969" s="11"/>
    </row>
    <row r="970" spans="10:14" ht="15.75" customHeight="1">
      <c r="J970" s="13"/>
      <c r="K970" s="6"/>
      <c r="N970" s="11"/>
    </row>
    <row r="971" spans="10:14" ht="15.75" customHeight="1">
      <c r="J971" s="13"/>
      <c r="K971" s="6"/>
      <c r="N971" s="11"/>
    </row>
    <row r="972" spans="10:14" ht="15.75" customHeight="1">
      <c r="J972" s="13"/>
      <c r="K972" s="6"/>
      <c r="N972" s="11"/>
    </row>
    <row r="973" spans="10:14" ht="15.75" customHeight="1">
      <c r="J973" s="13"/>
      <c r="K973" s="6"/>
      <c r="N973" s="11"/>
    </row>
    <row r="974" spans="10:14" ht="15.75" customHeight="1">
      <c r="J974" s="13"/>
      <c r="K974" s="6"/>
      <c r="N974" s="11"/>
    </row>
    <row r="975" spans="10:14" ht="15.75" customHeight="1">
      <c r="J975" s="13"/>
      <c r="K975" s="6"/>
      <c r="N975" s="11"/>
    </row>
    <row r="976" spans="10:14" ht="15.75" customHeight="1">
      <c r="J976" s="13"/>
      <c r="K976" s="6"/>
      <c r="N976" s="11"/>
    </row>
    <row r="977" spans="10:14" ht="15.75" customHeight="1">
      <c r="J977" s="13"/>
      <c r="K977" s="6"/>
      <c r="N977" s="11"/>
    </row>
    <row r="978" spans="10:14" ht="15.75" customHeight="1">
      <c r="J978" s="13"/>
      <c r="K978" s="6"/>
      <c r="N978" s="11"/>
    </row>
    <row r="979" spans="10:14" ht="15.75" customHeight="1">
      <c r="J979" s="13"/>
      <c r="K979" s="6"/>
      <c r="N979" s="11"/>
    </row>
    <row r="980" spans="10:14" ht="15.75" customHeight="1">
      <c r="J980" s="13"/>
      <c r="K980" s="6"/>
      <c r="N980" s="11"/>
    </row>
    <row r="981" spans="10:14" ht="15.75" customHeight="1">
      <c r="J981" s="13"/>
      <c r="K981" s="6"/>
      <c r="N981" s="11"/>
    </row>
    <row r="982" spans="10:14" ht="15.75" customHeight="1">
      <c r="J982" s="13"/>
      <c r="K982" s="6"/>
      <c r="N982" s="11"/>
    </row>
    <row r="983" spans="10:14" ht="15.75" customHeight="1">
      <c r="J983" s="13"/>
      <c r="K983" s="6"/>
      <c r="N983" s="11"/>
    </row>
    <row r="984" spans="10:14" ht="15.75" customHeight="1">
      <c r="J984" s="13"/>
      <c r="K984" s="6"/>
      <c r="N984" s="11"/>
    </row>
    <row r="985" spans="10:14" ht="15.75" customHeight="1">
      <c r="J985" s="13"/>
      <c r="K985" s="6"/>
      <c r="N985" s="11"/>
    </row>
    <row r="986" spans="10:14" ht="15.75" customHeight="1">
      <c r="J986" s="13"/>
      <c r="K986" s="6"/>
      <c r="N986" s="11"/>
    </row>
    <row r="987" spans="10:14" ht="15.75" customHeight="1">
      <c r="J987" s="13"/>
      <c r="K987" s="6"/>
      <c r="N987" s="11"/>
    </row>
    <row r="988" spans="10:14" ht="15.75" customHeight="1">
      <c r="J988" s="13"/>
      <c r="K988" s="6"/>
      <c r="N988" s="11"/>
    </row>
    <row r="989" spans="10:14" ht="15.75" customHeight="1">
      <c r="J989" s="13"/>
      <c r="K989" s="6"/>
      <c r="N989" s="11"/>
    </row>
    <row r="990" spans="10:14" ht="15.75" customHeight="1">
      <c r="J990" s="13"/>
      <c r="K990" s="6"/>
      <c r="N990" s="11"/>
    </row>
    <row r="991" spans="10:14" ht="15.75" customHeight="1">
      <c r="J991" s="13"/>
      <c r="K991" s="6"/>
      <c r="N991" s="11"/>
    </row>
    <row r="992" spans="10:14" ht="15.75" customHeight="1">
      <c r="J992" s="13"/>
      <c r="K992" s="6"/>
      <c r="N992" s="11"/>
    </row>
    <row r="993" spans="10:14" ht="15.75" customHeight="1">
      <c r="J993" s="13"/>
      <c r="K993" s="6"/>
      <c r="N993" s="11"/>
    </row>
    <row r="994" spans="10:14" ht="15.75" customHeight="1">
      <c r="J994" s="13"/>
      <c r="K994" s="6"/>
      <c r="N994" s="11"/>
    </row>
    <row r="995" spans="10:14" ht="15.75" customHeight="1">
      <c r="J995" s="13"/>
      <c r="K995" s="6"/>
      <c r="N995" s="11"/>
    </row>
    <row r="996" spans="10:14" ht="15.75" customHeight="1">
      <c r="J996" s="13"/>
      <c r="K996" s="6"/>
      <c r="N996" s="11"/>
    </row>
    <row r="997" spans="10:14" ht="15.75" customHeight="1">
      <c r="J997" s="13"/>
      <c r="K997" s="6"/>
      <c r="N997" s="11"/>
    </row>
    <row r="998" spans="10:14" ht="15.75" customHeight="1">
      <c r="J998" s="13"/>
      <c r="K998" s="6"/>
      <c r="N998" s="11"/>
    </row>
    <row r="999" spans="10:14" ht="15.75" customHeight="1">
      <c r="J999" s="13"/>
      <c r="K999" s="6"/>
      <c r="N999" s="11"/>
    </row>
    <row r="1000" spans="10:14" ht="15.75" customHeight="1">
      <c r="J1000" s="13"/>
      <c r="K1000" s="6"/>
      <c r="N1000" s="11"/>
    </row>
  </sheetData>
  <sheetProtection algorithmName="SHA-512" hashValue="UUvhaEpTGOUV0ABNbcKci64i3ioFlOQkhxjjaHO3CFlE1uU7VOy8ljn5a2e0HnBjKNUNNEhHxV0Ir7u5iYafpA==" saltValue="TTrxZyyiUDR33DXysKzA9A==" spinCount="100000" sheet="1" objects="1" scenarios="1"/>
  <mergeCells count="37">
    <mergeCell ref="I32:J32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B19:C19"/>
    <mergeCell ref="D19:E19"/>
    <mergeCell ref="B8:C8"/>
    <mergeCell ref="D8:E8"/>
    <mergeCell ref="I8:L9"/>
    <mergeCell ref="D9:E9"/>
    <mergeCell ref="I11:L30"/>
    <mergeCell ref="D12:E12"/>
    <mergeCell ref="D13:E13"/>
    <mergeCell ref="B16:C16"/>
    <mergeCell ref="B17:C17"/>
    <mergeCell ref="D17:E17"/>
    <mergeCell ref="B18:C18"/>
    <mergeCell ref="D18:E18"/>
    <mergeCell ref="B7:C7"/>
    <mergeCell ref="B13:C13"/>
    <mergeCell ref="B14:C14"/>
    <mergeCell ref="D14:E14"/>
    <mergeCell ref="B15:C15"/>
    <mergeCell ref="D15:E15"/>
    <mergeCell ref="B2:G3"/>
    <mergeCell ref="D4:E4"/>
    <mergeCell ref="B5:C5"/>
    <mergeCell ref="D5:G5"/>
    <mergeCell ref="B6:C6"/>
    <mergeCell ref="D6:E6"/>
  </mergeCells>
  <conditionalFormatting sqref="D5 D13 F13:G13 D18:D19 G15 D15 G18:G19">
    <cfRule type="containsBlanks" priority="26" dxfId="17">
      <formula>LEN(TRIM(D5))=0</formula>
    </cfRule>
  </conditionalFormatting>
  <conditionalFormatting sqref="G6">
    <cfRule type="containsBlanks" priority="27" dxfId="17">
      <formula>LEN(TRIM(G6))=0</formula>
    </cfRule>
  </conditionalFormatting>
  <conditionalFormatting sqref="D6">
    <cfRule type="containsBlanks" priority="28" dxfId="17">
      <formula>LEN(TRIM(D6))=0</formula>
    </cfRule>
  </conditionalFormatting>
  <conditionalFormatting sqref="D8">
    <cfRule type="containsBlanks" priority="29" dxfId="17">
      <formula>LEN(TRIM(D8))=0</formula>
    </cfRule>
  </conditionalFormatting>
  <conditionalFormatting sqref="C25">
    <cfRule type="containsBlanks" priority="31" dxfId="17">
      <formula>LEN(TRIM(C25))=0</formula>
    </cfRule>
  </conditionalFormatting>
  <conditionalFormatting sqref="D25:G25">
    <cfRule type="containsBlanks" priority="103" dxfId="61">
      <formula>LEN(TRIM(D25))=0</formula>
    </cfRule>
  </conditionalFormatting>
  <conditionalFormatting sqref="D26:G26">
    <cfRule type="expression" priority="37" dxfId="61">
      <formula>$C$26&gt;0</formula>
    </cfRule>
  </conditionalFormatting>
  <conditionalFormatting sqref="G8">
    <cfRule type="containsBlanks" priority="40" dxfId="17">
      <formula>LEN(TRIM(G8))=0</formula>
    </cfRule>
  </conditionalFormatting>
  <conditionalFormatting sqref="G14 D14">
    <cfRule type="containsBlanks" priority="41" dxfId="17">
      <formula>LEN(TRIM(G14))=0</formula>
    </cfRule>
  </conditionalFormatting>
  <conditionalFormatting sqref="D28:G28">
    <cfRule type="expression" priority="44" dxfId="17">
      <formula>$C$28&gt;0</formula>
    </cfRule>
  </conditionalFormatting>
  <conditionalFormatting sqref="D30:G30">
    <cfRule type="expression" priority="47" dxfId="17">
      <formula>$C$30&gt;0</formula>
    </cfRule>
  </conditionalFormatting>
  <conditionalFormatting sqref="D9">
    <cfRule type="containsBlanks" priority="50" dxfId="17">
      <formula>LEN(TRIM(D9))=0</formula>
    </cfRule>
  </conditionalFormatting>
  <conditionalFormatting sqref="F14">
    <cfRule type="containsBlanks" priority="51" dxfId="17">
      <formula>LEN(TRIM(F14))=0</formula>
    </cfRule>
  </conditionalFormatting>
  <conditionalFormatting sqref="F15">
    <cfRule type="containsBlanks" priority="52" dxfId="17">
      <formula>LEN(TRIM(F15))=0</formula>
    </cfRule>
  </conditionalFormatting>
  <conditionalFormatting sqref="F18">
    <cfRule type="containsBlanks" priority="53" dxfId="17">
      <formula>LEN(TRIM(F18))=0</formula>
    </cfRule>
  </conditionalFormatting>
  <conditionalFormatting sqref="F19">
    <cfRule type="containsBlanks" priority="54" dxfId="17">
      <formula>LEN(TRIM(F19))=0</formula>
    </cfRule>
  </conditionalFormatting>
  <conditionalFormatting sqref="D31:G31">
    <cfRule type="expression" priority="56" dxfId="17">
      <formula>$C$31&gt;0</formula>
    </cfRule>
  </conditionalFormatting>
  <conditionalFormatting sqref="D32:G32">
    <cfRule type="expression" priority="60" dxfId="17">
      <formula>$C$32&gt;0</formula>
    </cfRule>
  </conditionalFormatting>
  <conditionalFormatting sqref="D33:G33">
    <cfRule type="expression" priority="64" dxfId="17">
      <formula>$C$33&gt;0</formula>
    </cfRule>
  </conditionalFormatting>
  <conditionalFormatting sqref="D34:G34">
    <cfRule type="expression" priority="68" dxfId="17">
      <formula>$C$34&gt;0</formula>
    </cfRule>
  </conditionalFormatting>
  <conditionalFormatting sqref="D35:G35">
    <cfRule type="expression" priority="72" dxfId="17">
      <formula>$C$35&gt;0</formula>
    </cfRule>
  </conditionalFormatting>
  <conditionalFormatting sqref="D36:G36">
    <cfRule type="expression" priority="76" dxfId="17">
      <formula>$C$36&gt;0</formula>
    </cfRule>
  </conditionalFormatting>
  <conditionalFormatting sqref="D37:G37">
    <cfRule type="expression" priority="80" dxfId="17">
      <formula>$C$37&gt;0</formula>
    </cfRule>
  </conditionalFormatting>
  <conditionalFormatting sqref="D38:G38">
    <cfRule type="expression" priority="84" dxfId="17">
      <formula>$C$38&gt;0</formula>
    </cfRule>
  </conditionalFormatting>
  <conditionalFormatting sqref="D39:G39">
    <cfRule type="expression" priority="88" dxfId="17">
      <formula>$C$39&gt;0</formula>
    </cfRule>
  </conditionalFormatting>
  <conditionalFormatting sqref="D40:G40">
    <cfRule type="expression" priority="92" dxfId="17">
      <formula>$C$40&gt;0</formula>
    </cfRule>
  </conditionalFormatting>
  <conditionalFormatting sqref="D41:G41">
    <cfRule type="expression" priority="96" dxfId="17">
      <formula>$C$41&gt;0</formula>
    </cfRule>
  </conditionalFormatting>
  <conditionalFormatting sqref="D42:G42">
    <cfRule type="expression" priority="100" dxfId="17">
      <formula>$C$42&gt;0</formula>
    </cfRule>
  </conditionalFormatting>
  <conditionalFormatting sqref="I33 K33:L33 L35">
    <cfRule type="containsBlanks" priority="23" dxfId="17">
      <formula>LEN(TRIM(I33))=0</formula>
    </cfRule>
  </conditionalFormatting>
  <conditionalFormatting sqref="K34">
    <cfRule type="containsBlanks" priority="24" dxfId="17">
      <formula>LEN(TRIM(K34))=0</formula>
    </cfRule>
  </conditionalFormatting>
  <conditionalFormatting sqref="K35">
    <cfRule type="containsBlanks" priority="25" dxfId="17">
      <formula>LEN(TRIM(K35))=0</formula>
    </cfRule>
  </conditionalFormatting>
  <conditionalFormatting sqref="L36">
    <cfRule type="containsBlanks" priority="21" dxfId="17">
      <formula>LEN(TRIM(L36))=0</formula>
    </cfRule>
  </conditionalFormatting>
  <conditionalFormatting sqref="K36">
    <cfRule type="containsBlanks" priority="22" dxfId="17">
      <formula>LEN(TRIM(K36))=0</formula>
    </cfRule>
  </conditionalFormatting>
  <conditionalFormatting sqref="L37:L39">
    <cfRule type="containsBlanks" priority="19" dxfId="17">
      <formula>LEN(TRIM(L37))=0</formula>
    </cfRule>
  </conditionalFormatting>
  <conditionalFormatting sqref="K37:K39">
    <cfRule type="containsBlanks" priority="20" dxfId="17">
      <formula>LEN(TRIM(K37))=0</formula>
    </cfRule>
  </conditionalFormatting>
  <conditionalFormatting sqref="L40">
    <cfRule type="containsBlanks" priority="17" dxfId="17">
      <formula>LEN(TRIM(L40))=0</formula>
    </cfRule>
  </conditionalFormatting>
  <conditionalFormatting sqref="K40">
    <cfRule type="containsBlanks" priority="18" dxfId="17">
      <formula>LEN(TRIM(K40))=0</formula>
    </cfRule>
  </conditionalFormatting>
  <conditionalFormatting sqref="L41">
    <cfRule type="containsBlanks" priority="15" dxfId="17">
      <formula>LEN(TRIM(L41))=0</formula>
    </cfRule>
  </conditionalFormatting>
  <conditionalFormatting sqref="K41">
    <cfRule type="containsBlanks" priority="16" dxfId="17">
      <formula>LEN(TRIM(K41))=0</formula>
    </cfRule>
  </conditionalFormatting>
  <conditionalFormatting sqref="L42">
    <cfRule type="containsBlanks" priority="13" dxfId="17">
      <formula>LEN(TRIM(L42))=0</formula>
    </cfRule>
  </conditionalFormatting>
  <conditionalFormatting sqref="K42">
    <cfRule type="containsBlanks" priority="14" dxfId="17">
      <formula>LEN(TRIM(K42))=0</formula>
    </cfRule>
  </conditionalFormatting>
  <conditionalFormatting sqref="I34">
    <cfRule type="containsBlanks" priority="12" dxfId="17">
      <formula>LEN(TRIM(I34))=0</formula>
    </cfRule>
  </conditionalFormatting>
  <conditionalFormatting sqref="I35">
    <cfRule type="containsBlanks" priority="11" dxfId="17">
      <formula>LEN(TRIM(I35))=0</formula>
    </cfRule>
  </conditionalFormatting>
  <conditionalFormatting sqref="I36">
    <cfRule type="containsBlanks" priority="10" dxfId="17">
      <formula>LEN(TRIM(I36))=0</formula>
    </cfRule>
  </conditionalFormatting>
  <conditionalFormatting sqref="I37">
    <cfRule type="containsBlanks" priority="9" dxfId="17">
      <formula>LEN(TRIM(I37))=0</formula>
    </cfRule>
  </conditionalFormatting>
  <conditionalFormatting sqref="I38">
    <cfRule type="containsBlanks" priority="8" dxfId="17">
      <formula>LEN(TRIM(I38))=0</formula>
    </cfRule>
  </conditionalFormatting>
  <conditionalFormatting sqref="I39">
    <cfRule type="containsBlanks" priority="7" dxfId="17">
      <formula>LEN(TRIM(I39))=0</formula>
    </cfRule>
  </conditionalFormatting>
  <conditionalFormatting sqref="I40">
    <cfRule type="containsBlanks" priority="6" dxfId="17">
      <formula>LEN(TRIM(I40))=0</formula>
    </cfRule>
  </conditionalFormatting>
  <conditionalFormatting sqref="I41">
    <cfRule type="containsBlanks" priority="5" dxfId="17">
      <formula>LEN(TRIM(I41))=0</formula>
    </cfRule>
  </conditionalFormatting>
  <conditionalFormatting sqref="I42">
    <cfRule type="containsBlanks" priority="4" dxfId="17">
      <formula>LEN(TRIM(I42))=0</formula>
    </cfRule>
  </conditionalFormatting>
  <conditionalFormatting sqref="L34">
    <cfRule type="containsBlanks" priority="3" dxfId="17">
      <formula>LEN(TRIM(L34))=0</formula>
    </cfRule>
  </conditionalFormatting>
  <conditionalFormatting sqref="D27:G27">
    <cfRule type="expression" priority="2" dxfId="15">
      <formula>$C$27&gt;0</formula>
    </cfRule>
  </conditionalFormatting>
  <conditionalFormatting sqref="D29:G29">
    <cfRule type="expression" priority="1" dxfId="15">
      <formula>$C$29&gt;0</formula>
    </cfRule>
  </conditionalFormatting>
  <dataValidations count="3">
    <dataValidation type="custom" allowBlank="1" showErrorMessage="1" sqref="D5">
      <formula1>GT(LEN(D5),(2))</formula1>
    </dataValidation>
    <dataValidation type="list" allowBlank="1" showErrorMessage="1" sqref="G6">
      <formula1>"UCI CN,KAT 1,KAT 2,KAT 3"</formula1>
    </dataValidation>
    <dataValidation type="date" operator="greaterThan" allowBlank="1" showErrorMessage="1" sqref="D8">
      <formula1>42736</formula1>
    </dataValidation>
  </dataValidations>
  <printOptions/>
  <pageMargins left="0.7" right="0.7" top="0.75" bottom="0.75" header="0" footer="0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000"/>
  <sheetViews>
    <sheetView tabSelected="1" zoomScale="120" zoomScaleNormal="120" workbookViewId="0" topLeftCell="A1">
      <selection activeCell="N7" sqref="N7:W8"/>
    </sheetView>
  </sheetViews>
  <sheetFormatPr defaultColWidth="12.625" defaultRowHeight="15" customHeight="1"/>
  <cols>
    <col min="1" max="1" width="1.12109375" style="49" customWidth="1"/>
    <col min="2" max="2" width="46.875" style="49" customWidth="1"/>
    <col min="3" max="3" width="4.625" style="49" customWidth="1"/>
    <col min="4" max="4" width="7.375" style="49" hidden="1" customWidth="1"/>
    <col min="5" max="5" width="8.875" style="49" hidden="1" customWidth="1"/>
    <col min="6" max="6" width="6.00390625" style="49" hidden="1" customWidth="1"/>
    <col min="7" max="7" width="17.00390625" style="49" customWidth="1"/>
    <col min="8" max="8" width="1.12109375" style="49" hidden="1" customWidth="1"/>
    <col min="9" max="9" width="1.12109375" style="49" customWidth="1"/>
    <col min="10" max="10" width="2.125" style="49" customWidth="1"/>
    <col min="11" max="22" width="3.50390625" style="49" customWidth="1"/>
    <col min="23" max="23" width="9.00390625" style="49" customWidth="1"/>
    <col min="24" max="52" width="3.50390625" style="49" customWidth="1"/>
    <col min="53" max="53" width="1.875" style="49" customWidth="1"/>
    <col min="54" max="54" width="2.625" style="49" customWidth="1"/>
    <col min="55" max="55" width="1.12109375" style="49" customWidth="1"/>
    <col min="56" max="56" width="41.375" style="133" hidden="1" customWidth="1"/>
    <col min="57" max="57" width="4.375" style="134" hidden="1" customWidth="1"/>
    <col min="58" max="59" width="2.875" style="49" hidden="1" customWidth="1"/>
    <col min="60" max="76" width="2.875" style="49" customWidth="1"/>
    <col min="77" max="16384" width="12.625" style="49" customWidth="1"/>
  </cols>
  <sheetData>
    <row r="1" spans="1:76" ht="66.75" customHeight="1">
      <c r="A1" s="42"/>
      <c r="B1" s="43"/>
      <c r="C1" s="44"/>
      <c r="D1" s="44"/>
      <c r="E1" s="45"/>
      <c r="F1" s="45"/>
      <c r="G1" s="42"/>
      <c r="H1" s="28"/>
      <c r="I1" s="187" t="s">
        <v>68</v>
      </c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9"/>
      <c r="BC1" s="46"/>
      <c r="BD1" s="47"/>
      <c r="BE1" s="48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spans="1:76" ht="14.25" customHeight="1">
      <c r="A2" s="42"/>
      <c r="C2" s="44"/>
      <c r="D2" s="44"/>
      <c r="E2" s="45"/>
      <c r="F2" s="45"/>
      <c r="G2" s="42"/>
      <c r="H2" s="28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2"/>
      <c r="BC2" s="28"/>
      <c r="BD2" s="50"/>
      <c r="BE2" s="51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</row>
    <row r="3" spans="1:76" ht="39.75" customHeight="1">
      <c r="A3" s="42"/>
      <c r="C3" s="28"/>
      <c r="D3" s="52"/>
      <c r="E3" s="45"/>
      <c r="F3" s="53"/>
      <c r="G3" s="42"/>
      <c r="H3" s="28"/>
      <c r="I3" s="28"/>
      <c r="J3" s="193" t="s">
        <v>18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6"/>
      <c r="BD3" s="197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</row>
    <row r="4" spans="1:76" ht="6" customHeight="1">
      <c r="A4" s="54"/>
      <c r="C4" s="55"/>
      <c r="D4" s="56"/>
      <c r="E4" s="45"/>
      <c r="F4" s="45"/>
      <c r="G4" s="54"/>
      <c r="H4" s="28"/>
      <c r="I4" s="28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4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</row>
    <row r="5" spans="1:76" ht="29.25" customHeight="1">
      <c r="A5" s="42"/>
      <c r="B5" s="199" t="s">
        <v>79</v>
      </c>
      <c r="C5" s="200"/>
      <c r="D5" s="200"/>
      <c r="E5" s="200"/>
      <c r="F5" s="200"/>
      <c r="G5" s="200"/>
      <c r="H5" s="28"/>
      <c r="I5" s="28"/>
      <c r="J5" s="201" t="str">
        <f>'1-Informatsioon'!D5&amp;" "&amp;TEXT('1-Informatsioon'!D8,"dd.mm.yyyy")&amp;" "&amp;'1-Informatsioon'!F6&amp;" "&amp;'1-Informatsioon'!G6</f>
        <v xml:space="preserve"> 00.01.1900 Kategooria: 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3"/>
      <c r="BC5" s="57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</row>
    <row r="6" spans="3:76" ht="6" customHeight="1">
      <c r="C6" s="55"/>
      <c r="D6" s="56"/>
      <c r="E6" s="43"/>
      <c r="F6" s="43"/>
      <c r="H6" s="28"/>
      <c r="I6" s="28"/>
      <c r="J6" s="5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58"/>
      <c r="BC6" s="57"/>
      <c r="BD6" s="59"/>
      <c r="BE6" s="60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</row>
    <row r="7" spans="2:76" ht="15" customHeight="1">
      <c r="B7" s="62" t="s">
        <v>69</v>
      </c>
      <c r="C7" s="135" t="s">
        <v>71</v>
      </c>
      <c r="D7" s="56" t="str">
        <f>IF(C7&lt;4,1,"")</f>
        <v/>
      </c>
      <c r="E7" s="63">
        <f>IF(C7=3,3,4)</f>
        <v>4</v>
      </c>
      <c r="F7" s="43"/>
      <c r="H7" s="28"/>
      <c r="I7" s="28"/>
      <c r="J7" s="57"/>
      <c r="K7" s="28"/>
      <c r="L7" s="28"/>
      <c r="M7" s="28"/>
      <c r="N7" s="215" t="str">
        <f>IF(SUM(BE6:BE100)&gt;0,"LÕPETAMATA RAPORT","LÕPLIK RAPORT")</f>
        <v>LÕPETAMATA RAPORT</v>
      </c>
      <c r="O7" s="215"/>
      <c r="P7" s="215"/>
      <c r="Q7" s="215"/>
      <c r="R7" s="215"/>
      <c r="S7" s="215"/>
      <c r="T7" s="215"/>
      <c r="U7" s="215"/>
      <c r="V7" s="215"/>
      <c r="W7" s="215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58"/>
      <c r="BC7" s="57"/>
      <c r="BD7" s="64" t="str">
        <f>IF(D7="","Hinnang on määramata lahtris C7","")</f>
        <v>Hinnang on määramata lahtris C7</v>
      </c>
      <c r="BE7" s="65">
        <f>IF(BD7&gt;"999",1,0)</f>
        <v>1</v>
      </c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</row>
    <row r="8" spans="2:76" ht="15" customHeight="1">
      <c r="B8" s="66" t="s">
        <v>80</v>
      </c>
      <c r="C8" s="136" t="s">
        <v>20</v>
      </c>
      <c r="D8" s="56"/>
      <c r="E8" s="63">
        <f>IF(C7=2,2,4)</f>
        <v>4</v>
      </c>
      <c r="F8" s="43"/>
      <c r="H8" s="28"/>
      <c r="I8" s="28"/>
      <c r="J8" s="57"/>
      <c r="K8" s="28"/>
      <c r="L8" s="28"/>
      <c r="M8" s="28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58"/>
      <c r="BC8" s="57"/>
      <c r="BD8" s="64" t="str">
        <f>IF(D22="","Hinnang on määramata lahtris C22","")</f>
        <v>Hinnang on määramata lahtris C22</v>
      </c>
      <c r="BE8" s="65">
        <f>IF(BD8&gt;"999",1,0)</f>
        <v>1</v>
      </c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</row>
    <row r="9" spans="2:76" ht="15" customHeight="1">
      <c r="B9" s="68" t="s">
        <v>21</v>
      </c>
      <c r="C9" s="137" t="s">
        <v>20</v>
      </c>
      <c r="D9" s="44"/>
      <c r="E9" s="63">
        <f>IF(C7=1,1,4)</f>
        <v>4</v>
      </c>
      <c r="F9" s="43"/>
      <c r="G9" s="69"/>
      <c r="H9" s="28"/>
      <c r="I9" s="28"/>
      <c r="J9" s="57"/>
      <c r="K9" s="204">
        <f>'2-Hinnangud'!E45</f>
        <v>4</v>
      </c>
      <c r="L9" s="205"/>
      <c r="M9" s="28"/>
      <c r="N9" s="208" t="s">
        <v>22</v>
      </c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70"/>
      <c r="BB9" s="58"/>
      <c r="BC9" s="57"/>
      <c r="BD9" s="64" t="str">
        <f>IF(D29="","Hinnang on määramata lahtris C29","")</f>
        <v>Hinnang on määramata lahtris C29</v>
      </c>
      <c r="BE9" s="65">
        <f aca="true" t="shared" si="0" ref="BE9:BE72">IF(BD9&gt;"999",1,0)</f>
        <v>1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</row>
    <row r="10" spans="2:76" ht="15" customHeight="1">
      <c r="B10" s="68" t="s">
        <v>23</v>
      </c>
      <c r="C10" s="137" t="s">
        <v>20</v>
      </c>
      <c r="D10" s="55"/>
      <c r="H10" s="28"/>
      <c r="I10" s="28"/>
      <c r="J10" s="57"/>
      <c r="K10" s="206"/>
      <c r="L10" s="207"/>
      <c r="M10" s="28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70"/>
      <c r="BB10" s="58"/>
      <c r="BC10" s="57"/>
      <c r="BD10" s="64" t="str">
        <f>IF(D35="","Hinnang on määramata lahtris C35","")</f>
        <v>Hinnang on määramata lahtris C35</v>
      </c>
      <c r="BE10" s="65">
        <f t="shared" si="0"/>
        <v>1</v>
      </c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</row>
    <row r="11" spans="2:76" ht="15" customHeight="1">
      <c r="B11" s="68" t="s">
        <v>24</v>
      </c>
      <c r="C11" s="138" t="s">
        <v>20</v>
      </c>
      <c r="D11" s="55"/>
      <c r="H11" s="28"/>
      <c r="I11" s="28"/>
      <c r="J11" s="57"/>
      <c r="K11" s="210">
        <f>'2-Hinnangud'!E46</f>
        <v>4</v>
      </c>
      <c r="L11" s="211"/>
      <c r="M11" s="71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70"/>
      <c r="BB11" s="58"/>
      <c r="BC11" s="57"/>
      <c r="BD11" s="64" t="str">
        <f>IF(D40="","Hinnang on määramata lahtris C40","")</f>
        <v>Hinnang on määramata lahtris C40</v>
      </c>
      <c r="BE11" s="65">
        <f t="shared" si="0"/>
        <v>1</v>
      </c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</row>
    <row r="12" spans="1:76" ht="15" customHeight="1">
      <c r="A12" s="72"/>
      <c r="B12" s="68" t="s">
        <v>25</v>
      </c>
      <c r="C12" s="137" t="s">
        <v>20</v>
      </c>
      <c r="D12" s="55"/>
      <c r="H12" s="28"/>
      <c r="I12" s="28"/>
      <c r="J12" s="57"/>
      <c r="K12" s="206"/>
      <c r="L12" s="207"/>
      <c r="M12" s="71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70"/>
      <c r="BB12" s="58"/>
      <c r="BC12" s="57"/>
      <c r="BD12" s="64" t="str">
        <f>IF(D45="","Hinnang on määramata lahtris C45","")</f>
        <v>Hinnang on määramata lahtris C45</v>
      </c>
      <c r="BE12" s="65">
        <f t="shared" si="0"/>
        <v>1</v>
      </c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ht="15" customHeight="1">
      <c r="B13" s="68" t="s">
        <v>26</v>
      </c>
      <c r="C13" s="137" t="s">
        <v>20</v>
      </c>
      <c r="D13" s="73"/>
      <c r="G13" s="69"/>
      <c r="H13" s="28"/>
      <c r="I13" s="28"/>
      <c r="J13" s="57"/>
      <c r="K13" s="212">
        <f>'2-Hinnangud'!E47</f>
        <v>4</v>
      </c>
      <c r="L13" s="211"/>
      <c r="M13" s="71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70"/>
      <c r="BB13" s="58"/>
      <c r="BC13" s="57"/>
      <c r="BD13" s="64" t="str">
        <f>IF('1-Informatsioon'!D5="","Lehel '1-informatsioon' täitmata lahter D5","")</f>
        <v>Lehel ''1-informatsioon'' täitmata lahter D5</v>
      </c>
      <c r="BE13" s="65">
        <f t="shared" si="0"/>
        <v>1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</row>
    <row r="14" spans="2:76" ht="15" customHeight="1">
      <c r="B14" s="68" t="s">
        <v>27</v>
      </c>
      <c r="C14" s="137" t="s">
        <v>20</v>
      </c>
      <c r="D14" s="44"/>
      <c r="H14" s="28"/>
      <c r="I14" s="28"/>
      <c r="J14" s="57"/>
      <c r="K14" s="213"/>
      <c r="L14" s="214"/>
      <c r="M14" s="71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70"/>
      <c r="BB14" s="58"/>
      <c r="BC14" s="57"/>
      <c r="BD14" s="64" t="str">
        <f>IF('1-Informatsioon'!D6="","Lehel '1-informatsioon' täitmata lahter D6","")</f>
        <v>Lehel ''1-informatsioon'' täitmata lahter D6</v>
      </c>
      <c r="BE14" s="65">
        <f t="shared" si="0"/>
        <v>1</v>
      </c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</row>
    <row r="15" spans="2:76" ht="15" customHeight="1">
      <c r="B15" s="68" t="s">
        <v>28</v>
      </c>
      <c r="C15" s="137" t="s">
        <v>20</v>
      </c>
      <c r="D15" s="44"/>
      <c r="H15" s="28"/>
      <c r="I15" s="28"/>
      <c r="J15" s="57"/>
      <c r="K15" s="54"/>
      <c r="L15" s="54"/>
      <c r="M15" s="71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58"/>
      <c r="BC15" s="57"/>
      <c r="BD15" s="64" t="str">
        <f>IF('1-Informatsioon'!D8="","Lehel '1-informatsioon' täitmata lahter D8","")</f>
        <v>Lehel ''1-informatsioon'' täitmata lahter D8</v>
      </c>
      <c r="BE15" s="65">
        <f t="shared" si="0"/>
        <v>1</v>
      </c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</row>
    <row r="16" spans="2:76" ht="15" customHeight="1">
      <c r="B16" s="68" t="s">
        <v>29</v>
      </c>
      <c r="C16" s="137" t="s">
        <v>20</v>
      </c>
      <c r="D16" s="44"/>
      <c r="G16" s="72"/>
      <c r="H16" s="28"/>
      <c r="I16" s="28"/>
      <c r="J16" s="57"/>
      <c r="K16" s="74"/>
      <c r="L16" s="75"/>
      <c r="M16" s="75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7"/>
      <c r="BA16" s="77"/>
      <c r="BB16" s="58"/>
      <c r="BC16" s="57"/>
      <c r="BD16" s="64" t="str">
        <f>IF('1-Informatsioon'!D9="","Lehel '1-informatsioon' täitmata lahter D9","")</f>
        <v>Lehel ''1-informatsioon'' täitmata lahter D9</v>
      </c>
      <c r="BE16" s="65">
        <f t="shared" si="0"/>
        <v>1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</row>
    <row r="17" spans="2:76" ht="15" customHeight="1">
      <c r="B17" s="78" t="s">
        <v>30</v>
      </c>
      <c r="C17" s="137" t="s">
        <v>20</v>
      </c>
      <c r="D17" s="44"/>
      <c r="E17" s="43"/>
      <c r="F17" s="43"/>
      <c r="H17" s="28"/>
      <c r="I17" s="28"/>
      <c r="J17" s="57"/>
      <c r="K17" s="7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58"/>
      <c r="BC17" s="57"/>
      <c r="BD17" s="64" t="str">
        <f>IF('1-Informatsioon'!D13="","Lehel '1-informatsioon' täitmata lahter D13","")</f>
        <v>Lehel ''1-informatsioon'' täitmata lahter D13</v>
      </c>
      <c r="BE17" s="65">
        <f t="shared" si="0"/>
        <v>1</v>
      </c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2:76" ht="15" customHeight="1">
      <c r="B18" s="80" t="s">
        <v>81</v>
      </c>
      <c r="C18" s="137" t="s">
        <v>20</v>
      </c>
      <c r="D18" s="44"/>
      <c r="E18" s="43"/>
      <c r="F18" s="43"/>
      <c r="H18" s="28"/>
      <c r="I18" s="28"/>
      <c r="J18" s="57"/>
      <c r="K18" s="81"/>
      <c r="L18" s="82">
        <f>+'2-Hinnangud'!E7</f>
        <v>4</v>
      </c>
      <c r="M18" s="28"/>
      <c r="N18" s="218" t="s">
        <v>19</v>
      </c>
      <c r="O18" s="194"/>
      <c r="P18" s="194"/>
      <c r="Q18" s="194"/>
      <c r="R18" s="194"/>
      <c r="S18" s="194"/>
      <c r="T18" s="194"/>
      <c r="U18" s="194"/>
      <c r="V18" s="194"/>
      <c r="W18" s="194"/>
      <c r="X18" s="28"/>
      <c r="Y18" s="81"/>
      <c r="Z18" s="82">
        <f>+'2-Hinnangud'!E22</f>
        <v>4</v>
      </c>
      <c r="AA18" s="28"/>
      <c r="AB18" s="218" t="s">
        <v>31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28"/>
      <c r="AM18" s="81"/>
      <c r="AN18" s="82">
        <f>+'2-Hinnangud'!E29</f>
        <v>4</v>
      </c>
      <c r="AO18" s="28"/>
      <c r="AP18" s="218" t="s">
        <v>32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42"/>
      <c r="BB18" s="83"/>
      <c r="BC18" s="57"/>
      <c r="BD18" s="64" t="str">
        <f>IF('1-Informatsioon'!D14="","Lehel '1-informatsioon' täitmata lahter D14","")</f>
        <v>Lehel ''1-informatsioon'' täitmata lahter D14</v>
      </c>
      <c r="BE18" s="65">
        <f t="shared" si="0"/>
        <v>1</v>
      </c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  <row r="19" spans="2:76" ht="15" customHeight="1">
      <c r="B19" s="80" t="s">
        <v>33</v>
      </c>
      <c r="C19" s="137" t="s">
        <v>20</v>
      </c>
      <c r="D19" s="44"/>
      <c r="E19" s="43"/>
      <c r="F19" s="43"/>
      <c r="H19" s="28"/>
      <c r="I19" s="28"/>
      <c r="J19" s="57"/>
      <c r="K19" s="81"/>
      <c r="L19" s="84">
        <f>+'2-Hinnangud'!E8</f>
        <v>4</v>
      </c>
      <c r="M19" s="28"/>
      <c r="N19" s="219" t="s">
        <v>72</v>
      </c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81"/>
      <c r="Z19" s="84">
        <f>+'2-Hinnangud'!E23</f>
        <v>4</v>
      </c>
      <c r="AA19" s="28"/>
      <c r="AB19" s="219" t="s">
        <v>72</v>
      </c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81"/>
      <c r="AN19" s="84">
        <f>+'2-Hinnangud'!E30</f>
        <v>4</v>
      </c>
      <c r="AO19" s="28"/>
      <c r="AP19" s="219" t="s">
        <v>72</v>
      </c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85"/>
      <c r="BB19" s="86"/>
      <c r="BC19" s="57"/>
      <c r="BD19" s="64" t="str">
        <f>IF('1-Informatsioon'!D15="","Lehel '1-informatsioon' täitmata lahter D15","")</f>
        <v>Lehel ''1-informatsioon'' täitmata lahter D15</v>
      </c>
      <c r="BE19" s="65">
        <f t="shared" si="0"/>
        <v>1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</row>
    <row r="20" spans="2:76" ht="15" customHeight="1">
      <c r="B20" s="87" t="s">
        <v>34</v>
      </c>
      <c r="C20" s="139" t="s">
        <v>20</v>
      </c>
      <c r="D20" s="55"/>
      <c r="H20" s="28"/>
      <c r="I20" s="28"/>
      <c r="J20" s="57"/>
      <c r="K20" s="81"/>
      <c r="L20" s="88">
        <f>+'2-Hinnangud'!E9</f>
        <v>4</v>
      </c>
      <c r="M20" s="28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81"/>
      <c r="Z20" s="88">
        <f>+'2-Hinnangud'!E24</f>
        <v>4</v>
      </c>
      <c r="AA20" s="28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81"/>
      <c r="AN20" s="88">
        <f>+'2-Hinnangud'!E31</f>
        <v>4</v>
      </c>
      <c r="AO20" s="28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85"/>
      <c r="BB20" s="86"/>
      <c r="BC20" s="57"/>
      <c r="BD20" s="64" t="str">
        <f>IF('1-Informatsioon'!D18="","Lehel '1-informatsioon' täitmata lahter D18","")</f>
        <v>Lehel ''1-informatsioon'' täitmata lahter D18</v>
      </c>
      <c r="BE20" s="65">
        <f t="shared" si="0"/>
        <v>1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</row>
    <row r="21" spans="1:76" ht="15" customHeight="1">
      <c r="A21" s="72"/>
      <c r="B21" s="89"/>
      <c r="C21" s="90"/>
      <c r="D21" s="73"/>
      <c r="H21" s="28"/>
      <c r="I21" s="28"/>
      <c r="J21" s="57"/>
      <c r="K21" s="81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8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81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91"/>
      <c r="BC21" s="57"/>
      <c r="BD21" s="64" t="str">
        <f>IF('1-Informatsioon'!D19="","Lehel '1-informatsioon' täitmata lahter D19","")</f>
        <v>Lehel ''1-informatsioon'' täitmata lahter D19</v>
      </c>
      <c r="BE21" s="65">
        <f t="shared" si="0"/>
        <v>1</v>
      </c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</row>
    <row r="22" spans="2:76" ht="15" customHeight="1">
      <c r="B22" s="92" t="s">
        <v>31</v>
      </c>
      <c r="C22" s="140" t="s">
        <v>20</v>
      </c>
      <c r="D22" s="56" t="str">
        <f>IF(C22&lt;4,1,"")</f>
        <v/>
      </c>
      <c r="E22" s="63">
        <f>IF(C22=3,3,4)</f>
        <v>4</v>
      </c>
      <c r="F22" s="53" t="str">
        <f>IF(C22="","La note globale du Chapitre II n'a pas été renseignée (onglet Recap - Cellule C9)","")</f>
        <v/>
      </c>
      <c r="H22" s="28"/>
      <c r="I22" s="28"/>
      <c r="J22" s="57"/>
      <c r="K22" s="81"/>
      <c r="L22" s="222" t="s">
        <v>73</v>
      </c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8"/>
      <c r="Y22" s="93"/>
      <c r="Z22" s="222" t="s">
        <v>74</v>
      </c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8"/>
      <c r="AM22" s="93"/>
      <c r="AN22" s="222" t="s">
        <v>75</v>
      </c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94"/>
      <c r="BB22" s="95"/>
      <c r="BC22" s="57"/>
      <c r="BD22" s="64" t="str">
        <f>IF('1-Informatsioon'!F13="","Lehel '1-informatsioon' täitmata lahter F13","")</f>
        <v>Lehel ''1-informatsioon'' täitmata lahter F13</v>
      </c>
      <c r="BE22" s="65">
        <f t="shared" si="0"/>
        <v>1</v>
      </c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</row>
    <row r="23" spans="2:76" ht="15" customHeight="1">
      <c r="B23" s="78" t="s">
        <v>35</v>
      </c>
      <c r="C23" s="141" t="s">
        <v>20</v>
      </c>
      <c r="D23" s="44"/>
      <c r="E23" s="63">
        <f>IF(C22=2,2,4)</f>
        <v>4</v>
      </c>
      <c r="F23" s="45"/>
      <c r="H23" s="28"/>
      <c r="I23" s="28"/>
      <c r="J23" s="57"/>
      <c r="K23" s="81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8"/>
      <c r="Y23" s="9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8"/>
      <c r="AM23" s="9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94"/>
      <c r="BB23" s="95"/>
      <c r="BC23" s="57"/>
      <c r="BD23" s="64" t="str">
        <f>IF('1-Informatsioon'!F14="","Lehel '1-informatsioon' täitmata lahter F14","")</f>
        <v>Lehel ''1-informatsioon'' täitmata lahter F14</v>
      </c>
      <c r="BE23" s="65">
        <f t="shared" si="0"/>
        <v>1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</row>
    <row r="24" spans="2:76" ht="15" customHeight="1">
      <c r="B24" s="96" t="s">
        <v>82</v>
      </c>
      <c r="C24" s="141" t="s">
        <v>20</v>
      </c>
      <c r="D24" s="44"/>
      <c r="E24" s="63">
        <f>IF(C22=1,1,4)</f>
        <v>4</v>
      </c>
      <c r="F24" s="45"/>
      <c r="H24" s="28"/>
      <c r="I24" s="28"/>
      <c r="J24" s="57"/>
      <c r="K24" s="81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8"/>
      <c r="Y24" s="9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8"/>
      <c r="AM24" s="9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94"/>
      <c r="BB24" s="95"/>
      <c r="BC24" s="57"/>
      <c r="BD24" s="64" t="str">
        <f>IF('1-Informatsioon'!F15="","Lehel '1-informatsioon' täitmata lahter F15","")</f>
        <v>Lehel ''1-informatsioon'' täitmata lahter F15</v>
      </c>
      <c r="BE24" s="65">
        <f t="shared" si="0"/>
        <v>1</v>
      </c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</row>
    <row r="25" spans="2:76" ht="15" customHeight="1">
      <c r="B25" s="68" t="s">
        <v>36</v>
      </c>
      <c r="C25" s="137" t="s">
        <v>20</v>
      </c>
      <c r="D25" s="44"/>
      <c r="G25" s="72"/>
      <c r="H25" s="28"/>
      <c r="I25" s="28"/>
      <c r="J25" s="57"/>
      <c r="K25" s="81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8"/>
      <c r="Y25" s="9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8"/>
      <c r="AM25" s="9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94"/>
      <c r="BB25" s="95"/>
      <c r="BC25" s="57"/>
      <c r="BD25" s="64" t="str">
        <f>IF('1-Informatsioon'!F18="","Lehel '1-informatsioon' täitmata lahter F18","")</f>
        <v>Lehel ''1-informatsioon'' täitmata lahter F18</v>
      </c>
      <c r="BE25" s="65">
        <f t="shared" si="0"/>
        <v>1</v>
      </c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</row>
    <row r="26" spans="2:76" ht="15" customHeight="1">
      <c r="B26" s="68" t="s">
        <v>37</v>
      </c>
      <c r="C26" s="137" t="s">
        <v>20</v>
      </c>
      <c r="D26" s="44"/>
      <c r="E26" s="43"/>
      <c r="F26" s="43"/>
      <c r="H26" s="28"/>
      <c r="I26" s="28"/>
      <c r="J26" s="57"/>
      <c r="K26" s="81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8"/>
      <c r="Y26" s="9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8"/>
      <c r="AM26" s="9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94"/>
      <c r="BB26" s="95"/>
      <c r="BC26" s="57"/>
      <c r="BD26" s="64" t="str">
        <f>IF('1-Informatsioon'!F19="","Lehel '1-informatsioon' täitmata lahter F19","")</f>
        <v>Lehel ''1-informatsioon'' täitmata lahter F19</v>
      </c>
      <c r="BE26" s="65">
        <f t="shared" si="0"/>
        <v>1</v>
      </c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</row>
    <row r="27" spans="2:76" ht="15" customHeight="1">
      <c r="B27" s="97" t="s">
        <v>83</v>
      </c>
      <c r="C27" s="142" t="s">
        <v>20</v>
      </c>
      <c r="D27" s="44"/>
      <c r="E27" s="43"/>
      <c r="F27" s="43"/>
      <c r="H27" s="28"/>
      <c r="I27" s="28"/>
      <c r="J27" s="57"/>
      <c r="K27" s="81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8"/>
      <c r="Y27" s="9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8"/>
      <c r="AM27" s="9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94"/>
      <c r="BB27" s="95"/>
      <c r="BC27" s="57"/>
      <c r="BD27" s="64" t="str">
        <f>IF('1-Informatsioon'!G6="","Lehel '1-informatsioon' täitmata lahter G6","")</f>
        <v>Lehel ''1-informatsioon'' täitmata lahter G6</v>
      </c>
      <c r="BE27" s="65">
        <f t="shared" si="0"/>
        <v>1</v>
      </c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</row>
    <row r="28" spans="2:76" ht="15" customHeight="1">
      <c r="B28" s="98"/>
      <c r="C28" s="99"/>
      <c r="D28" s="44"/>
      <c r="E28" s="43"/>
      <c r="F28" s="43"/>
      <c r="H28" s="28"/>
      <c r="I28" s="28"/>
      <c r="J28" s="57"/>
      <c r="K28" s="81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8"/>
      <c r="Y28" s="9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8"/>
      <c r="AM28" s="9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100"/>
      <c r="BB28" s="95"/>
      <c r="BC28" s="57"/>
      <c r="BD28" s="64" t="str">
        <f>IF('1-Informatsioon'!G8="","Lehel '1-informatsioon' täitmata lahter G8","")</f>
        <v>Lehel ''1-informatsioon'' täitmata lahter G8</v>
      </c>
      <c r="BE28" s="65">
        <f t="shared" si="0"/>
        <v>1</v>
      </c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</row>
    <row r="29" spans="2:76" ht="15" customHeight="1">
      <c r="B29" s="101" t="s">
        <v>32</v>
      </c>
      <c r="C29" s="143" t="s">
        <v>20</v>
      </c>
      <c r="D29" s="56" t="str">
        <f>IF(C29&lt;4,1,"")</f>
        <v/>
      </c>
      <c r="E29" s="63">
        <f>IF(C29=3,3,4)</f>
        <v>4</v>
      </c>
      <c r="F29" s="53" t="str">
        <f>IF(C7="","La note globale du Chapitre III n'a pas été renseignée (onglet Recap - Cellule C16)","")</f>
        <v/>
      </c>
      <c r="H29" s="28"/>
      <c r="I29" s="28"/>
      <c r="J29" s="57"/>
      <c r="K29" s="81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8"/>
      <c r="Y29" s="9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8"/>
      <c r="AM29" s="9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94"/>
      <c r="BB29" s="95"/>
      <c r="BC29" s="57"/>
      <c r="BD29" s="64" t="str">
        <f>IF('1-Informatsioon'!G13="","Lehel '1-informatsioon' täitmata lahter G13","")</f>
        <v>Lehel ''1-informatsioon'' täitmata lahter G13</v>
      </c>
      <c r="BE29" s="65">
        <f t="shared" si="0"/>
        <v>1</v>
      </c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</row>
    <row r="30" spans="2:76" ht="15" customHeight="1">
      <c r="B30" s="66" t="s">
        <v>38</v>
      </c>
      <c r="C30" s="144" t="s">
        <v>20</v>
      </c>
      <c r="D30" s="44"/>
      <c r="E30" s="63">
        <f>IF(C29=2,2,4)</f>
        <v>4</v>
      </c>
      <c r="F30" s="45"/>
      <c r="H30" s="28"/>
      <c r="I30" s="28"/>
      <c r="J30" s="57"/>
      <c r="K30" s="81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8"/>
      <c r="Y30" s="9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8"/>
      <c r="AM30" s="9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94"/>
      <c r="BB30" s="95"/>
      <c r="BC30" s="57"/>
      <c r="BD30" s="64" t="str">
        <f>IF('1-Informatsioon'!G14="","Lehel '1-informatsioon' täitmata lahter G14","")</f>
        <v>Lehel ''1-informatsioon'' täitmata lahter G14</v>
      </c>
      <c r="BE30" s="65">
        <f t="shared" si="0"/>
        <v>1</v>
      </c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</row>
    <row r="31" spans="2:76" ht="15" customHeight="1">
      <c r="B31" s="102" t="s">
        <v>39</v>
      </c>
      <c r="C31" s="145" t="s">
        <v>20</v>
      </c>
      <c r="D31" s="44"/>
      <c r="E31" s="63">
        <f>IF(C29=1,1,4)</f>
        <v>4</v>
      </c>
      <c r="F31" s="45"/>
      <c r="H31" s="28"/>
      <c r="I31" s="28"/>
      <c r="J31" s="57"/>
      <c r="K31" s="81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81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81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5"/>
      <c r="BC31" s="57"/>
      <c r="BD31" s="64" t="str">
        <f>IF('1-Informatsioon'!G15="","Lehel '1-informatsioon' täitmata lahter G15","")</f>
        <v>Lehel ''1-informatsioon'' täitmata lahter G15</v>
      </c>
      <c r="BE31" s="65">
        <f t="shared" si="0"/>
        <v>1</v>
      </c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</row>
    <row r="32" spans="2:76" ht="15" customHeight="1">
      <c r="B32" s="103" t="s">
        <v>40</v>
      </c>
      <c r="C32" s="146" t="s">
        <v>20</v>
      </c>
      <c r="D32" s="44"/>
      <c r="F32" s="45"/>
      <c r="H32" s="28"/>
      <c r="I32" s="28"/>
      <c r="J32" s="57"/>
      <c r="K32" s="8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8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8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94"/>
      <c r="BB32" s="95"/>
      <c r="BC32" s="57"/>
      <c r="BD32" s="64" t="str">
        <f>IF('1-Informatsioon'!G18="","Lehel '1-informatsioon' täitmata lahter G18","")</f>
        <v>Lehel ''1-informatsioon'' täitmata lahter G18</v>
      </c>
      <c r="BE32" s="65">
        <f t="shared" si="0"/>
        <v>1</v>
      </c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</row>
    <row r="33" spans="2:76" ht="6.75" customHeight="1">
      <c r="B33" s="98"/>
      <c r="C33" s="99"/>
      <c r="D33" s="55"/>
      <c r="H33" s="28"/>
      <c r="I33" s="28"/>
      <c r="J33" s="57"/>
      <c r="K33" s="81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71"/>
      <c r="Y33" s="81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71"/>
      <c r="AM33" s="81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5"/>
      <c r="BC33" s="57"/>
      <c r="BD33" s="64"/>
      <c r="BE33" s="65">
        <f t="shared" si="0"/>
        <v>0</v>
      </c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</row>
    <row r="34" spans="2:76" ht="15" customHeight="1">
      <c r="B34" s="98"/>
      <c r="C34" s="99"/>
      <c r="D34" s="44"/>
      <c r="E34" s="43"/>
      <c r="F34" s="43"/>
      <c r="H34" s="28"/>
      <c r="I34" s="28"/>
      <c r="J34" s="57"/>
      <c r="K34" s="81"/>
      <c r="L34" s="82">
        <f>+'2-Hinnangud'!E35</f>
        <v>4</v>
      </c>
      <c r="M34" s="57"/>
      <c r="N34" s="220" t="s">
        <v>41</v>
      </c>
      <c r="O34" s="221"/>
      <c r="P34" s="221"/>
      <c r="Q34" s="221"/>
      <c r="R34" s="221"/>
      <c r="S34" s="221"/>
      <c r="T34" s="221"/>
      <c r="U34" s="221"/>
      <c r="V34" s="221"/>
      <c r="W34" s="221"/>
      <c r="X34" s="104"/>
      <c r="Y34" s="81"/>
      <c r="Z34" s="82">
        <f>+'2-Hinnangud'!E40</f>
        <v>4</v>
      </c>
      <c r="AA34" s="28"/>
      <c r="AB34" s="224" t="s">
        <v>42</v>
      </c>
      <c r="AC34" s="225"/>
      <c r="AD34" s="225"/>
      <c r="AE34" s="225"/>
      <c r="AF34" s="225"/>
      <c r="AG34" s="225"/>
      <c r="AH34" s="225"/>
      <c r="AI34" s="225"/>
      <c r="AJ34" s="225"/>
      <c r="AK34" s="225"/>
      <c r="AL34" s="104"/>
      <c r="AM34" s="81"/>
      <c r="AN34" s="224" t="s">
        <v>43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42"/>
      <c r="BB34" s="105"/>
      <c r="BC34" s="57"/>
      <c r="BD34" s="64" t="str">
        <f>IF('1-Informatsioon'!G19="","Lehel '1-informatsioon' täitmata lahter G19","")</f>
        <v>Lehel ''1-informatsioon'' täitmata lahter G19</v>
      </c>
      <c r="BE34" s="65">
        <f t="shared" si="0"/>
        <v>1</v>
      </c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</row>
    <row r="35" spans="2:76" ht="15" customHeight="1">
      <c r="B35" s="92" t="s">
        <v>41</v>
      </c>
      <c r="C35" s="135" t="s">
        <v>20</v>
      </c>
      <c r="D35" s="56" t="str">
        <f>IF(C35&lt;4,1,"")</f>
        <v/>
      </c>
      <c r="E35" s="63">
        <f>IF(C35=3,3,4)</f>
        <v>4</v>
      </c>
      <c r="F35" s="53" t="str">
        <f>IF(C12="","La note globale du Chapitre III n'a pas été renseignée (onglet Recap - Cellule C16)","")</f>
        <v/>
      </c>
      <c r="H35" s="28"/>
      <c r="I35" s="28"/>
      <c r="J35" s="57"/>
      <c r="K35" s="81"/>
      <c r="L35" s="84">
        <f>+'2-Hinnangud'!E36</f>
        <v>4</v>
      </c>
      <c r="M35" s="28"/>
      <c r="N35" s="219" t="s">
        <v>72</v>
      </c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81"/>
      <c r="Z35" s="84">
        <f>+'2-Hinnangud'!E41</f>
        <v>4</v>
      </c>
      <c r="AA35" s="28"/>
      <c r="AB35" s="219" t="s">
        <v>72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81"/>
      <c r="AN35" s="28"/>
      <c r="AO35" s="28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85"/>
      <c r="BB35" s="107"/>
      <c r="BC35" s="57"/>
      <c r="BD35" s="64" t="str">
        <f>IF('1-Informatsioon'!C25="","Lehel '1-informatsioon' täitmata lahter C25","")</f>
        <v>Lehel ''1-informatsioon'' täitmata lahter C25</v>
      </c>
      <c r="BE35" s="65">
        <f t="shared" si="0"/>
        <v>1</v>
      </c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</row>
    <row r="36" spans="2:76" ht="15" customHeight="1">
      <c r="B36" s="108" t="s">
        <v>44</v>
      </c>
      <c r="C36" s="147" t="s">
        <v>20</v>
      </c>
      <c r="D36" s="44"/>
      <c r="E36" s="63">
        <f>IF(C35=2,2,4)</f>
        <v>4</v>
      </c>
      <c r="F36" s="45"/>
      <c r="H36" s="28"/>
      <c r="I36" s="28"/>
      <c r="J36" s="57"/>
      <c r="K36" s="81"/>
      <c r="L36" s="88">
        <f>+'2-Hinnangud'!E37</f>
        <v>4</v>
      </c>
      <c r="M36" s="28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81"/>
      <c r="Z36" s="88">
        <f>+'2-Hinnangud'!E42</f>
        <v>4</v>
      </c>
      <c r="AA36" s="28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81"/>
      <c r="AN36" s="109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1"/>
      <c r="BA36" s="85"/>
      <c r="BB36" s="107"/>
      <c r="BC36" s="57"/>
      <c r="BD36" s="64" t="str">
        <f>IF('1-Informatsioon'!D25="","Lehel '1-informatsioon' täitmata lahter D25","")</f>
        <v>Lehel ''1-informatsioon'' täitmata lahter D25</v>
      </c>
      <c r="BE36" s="65">
        <f t="shared" si="0"/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</row>
    <row r="37" spans="2:76" ht="15" customHeight="1">
      <c r="B37" s="96" t="s">
        <v>45</v>
      </c>
      <c r="C37" s="137" t="s">
        <v>20</v>
      </c>
      <c r="D37" s="44"/>
      <c r="E37" s="63">
        <f>IF(C35=1,1,4)</f>
        <v>4</v>
      </c>
      <c r="F37" s="45"/>
      <c r="H37" s="28"/>
      <c r="I37" s="28"/>
      <c r="J37" s="57"/>
      <c r="K37" s="81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81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81"/>
      <c r="AN37" s="112"/>
      <c r="AZ37" s="113"/>
      <c r="BA37" s="28"/>
      <c r="BB37" s="91"/>
      <c r="BC37" s="57"/>
      <c r="BD37" s="64" t="str">
        <f>IF('1-Informatsioon'!E25="","Lehel '1-informatsioon' täitmata lahter E25","")</f>
        <v>Lehel ''1-informatsioon'' täitmata lahter E25</v>
      </c>
      <c r="BE37" s="65">
        <f t="shared" si="0"/>
        <v>1</v>
      </c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</row>
    <row r="38" spans="1:76" ht="15" customHeight="1">
      <c r="A38" s="72"/>
      <c r="B38" s="114" t="s">
        <v>46</v>
      </c>
      <c r="C38" s="148" t="s">
        <v>20</v>
      </c>
      <c r="D38" s="44"/>
      <c r="E38" s="43"/>
      <c r="F38" s="43"/>
      <c r="H38" s="28"/>
      <c r="I38" s="28"/>
      <c r="J38" s="57"/>
      <c r="K38" s="81"/>
      <c r="L38" s="229" t="s">
        <v>76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30"/>
      <c r="Y38" s="93"/>
      <c r="Z38" s="229" t="s">
        <v>77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30"/>
      <c r="AM38" s="93"/>
      <c r="AN38" s="216" t="s">
        <v>78</v>
      </c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7"/>
      <c r="BB38" s="95"/>
      <c r="BC38" s="57"/>
      <c r="BD38" s="64" t="str">
        <f>IF('1-Informatsioon'!F25="","Lehel '1-informatsioon' täitmata lahter F25","")</f>
        <v>Lehel ''1-informatsioon'' täitmata lahter F25</v>
      </c>
      <c r="BE38" s="65">
        <f t="shared" si="0"/>
        <v>1</v>
      </c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</row>
    <row r="39" spans="2:76" ht="15" customHeight="1">
      <c r="B39" s="115"/>
      <c r="C39" s="90"/>
      <c r="D39" s="55"/>
      <c r="H39" s="28"/>
      <c r="I39" s="28"/>
      <c r="J39" s="57"/>
      <c r="K39" s="81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30"/>
      <c r="Y39" s="93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30"/>
      <c r="AM39" s="93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7"/>
      <c r="BB39" s="95"/>
      <c r="BC39" s="57"/>
      <c r="BD39" s="64" t="str">
        <f>IF('1-Informatsioon'!G25="","Lehel '1-informatsioon' täitmata lahter G25","")</f>
        <v>Lehel ''1-informatsioon'' täitmata lahter G25</v>
      </c>
      <c r="BE39" s="65">
        <f t="shared" si="0"/>
        <v>1</v>
      </c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</row>
    <row r="40" spans="2:76" ht="15" customHeight="1">
      <c r="B40" s="101" t="s">
        <v>42</v>
      </c>
      <c r="C40" s="143" t="s">
        <v>20</v>
      </c>
      <c r="D40" s="56" t="str">
        <f>IF(C40&lt;4,1,"")</f>
        <v/>
      </c>
      <c r="E40" s="63">
        <f>IF(C40=3,3,4)</f>
        <v>4</v>
      </c>
      <c r="F40" s="53" t="str">
        <f aca="true" t="shared" si="1" ref="F40:F41">IF(C40="","La note globale du Chapitre V n'a pas été renseignée (onglet Recap - Cellule C35)","")</f>
        <v/>
      </c>
      <c r="H40" s="28"/>
      <c r="I40" s="28"/>
      <c r="J40" s="57"/>
      <c r="K40" s="81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30"/>
      <c r="Y40" s="93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30"/>
      <c r="AM40" s="93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7"/>
      <c r="BB40" s="95"/>
      <c r="BC40" s="57"/>
      <c r="BD40" s="64"/>
      <c r="BE40" s="65">
        <f t="shared" si="0"/>
        <v>0</v>
      </c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</row>
    <row r="41" spans="2:76" ht="15" customHeight="1">
      <c r="B41" s="116" t="s">
        <v>47</v>
      </c>
      <c r="C41" s="149" t="s">
        <v>20</v>
      </c>
      <c r="D41" s="44"/>
      <c r="E41" s="63">
        <f>IF(C40=2,2,4)</f>
        <v>4</v>
      </c>
      <c r="F41" s="53" t="str">
        <f t="shared" si="1"/>
        <v/>
      </c>
      <c r="G41" s="117"/>
      <c r="H41" s="28"/>
      <c r="I41" s="28"/>
      <c r="J41" s="57"/>
      <c r="K41" s="81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30"/>
      <c r="Y41" s="93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30"/>
      <c r="AM41" s="93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7"/>
      <c r="BB41" s="95"/>
      <c r="BC41" s="57"/>
      <c r="BD41" s="64"/>
      <c r="BE41" s="65">
        <f t="shared" si="0"/>
        <v>0</v>
      </c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>
      <c r="A42" s="72"/>
      <c r="B42" s="118" t="s">
        <v>48</v>
      </c>
      <c r="C42" s="150" t="s">
        <v>20</v>
      </c>
      <c r="D42" s="44"/>
      <c r="E42" s="63">
        <f>IF(C40=1,1,4)</f>
        <v>4</v>
      </c>
      <c r="F42" s="45"/>
      <c r="G42" s="72"/>
      <c r="H42" s="28"/>
      <c r="I42" s="28"/>
      <c r="J42" s="57"/>
      <c r="K42" s="81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30"/>
      <c r="Y42" s="93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30"/>
      <c r="AM42" s="93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7"/>
      <c r="BB42" s="95"/>
      <c r="BC42" s="57"/>
      <c r="BD42" s="64"/>
      <c r="BE42" s="65">
        <f t="shared" si="0"/>
        <v>0</v>
      </c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</row>
    <row r="43" spans="1:76" ht="15" customHeight="1">
      <c r="A43" s="72"/>
      <c r="B43" s="119" t="s">
        <v>49</v>
      </c>
      <c r="C43" s="146" t="s">
        <v>20</v>
      </c>
      <c r="D43" s="44"/>
      <c r="E43" s="45"/>
      <c r="F43" s="45"/>
      <c r="G43" s="72"/>
      <c r="H43" s="28"/>
      <c r="I43" s="28"/>
      <c r="J43" s="57"/>
      <c r="K43" s="81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30"/>
      <c r="Y43" s="93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30"/>
      <c r="AM43" s="93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7"/>
      <c r="BB43" s="95"/>
      <c r="BC43" s="57"/>
      <c r="BD43" s="64"/>
      <c r="BE43" s="65">
        <f t="shared" si="0"/>
        <v>0</v>
      </c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</row>
    <row r="44" spans="2:76" ht="15" customHeight="1">
      <c r="B44" s="120"/>
      <c r="C44" s="121"/>
      <c r="D44" s="44"/>
      <c r="G44" s="72"/>
      <c r="H44" s="28"/>
      <c r="I44" s="28"/>
      <c r="J44" s="57"/>
      <c r="K44" s="81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30"/>
      <c r="Y44" s="93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30"/>
      <c r="AM44" s="93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7"/>
      <c r="BB44" s="95"/>
      <c r="BC44" s="57"/>
      <c r="BD44" s="64"/>
      <c r="BE44" s="65">
        <f t="shared" si="0"/>
        <v>0</v>
      </c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</row>
    <row r="45" spans="2:76" ht="15" customHeight="1">
      <c r="B45" s="122" t="s">
        <v>50</v>
      </c>
      <c r="C45" s="135" t="s">
        <v>20</v>
      </c>
      <c r="D45" s="56" t="str">
        <f>IF(C45&lt;4,1,"")</f>
        <v/>
      </c>
      <c r="E45" s="63">
        <f>IF(C45=3,3,4)</f>
        <v>4</v>
      </c>
      <c r="F45" s="53" t="str">
        <f>IF(C45="","La note globale du rapport n'a pas été renseignée (onglet Recap - Cellule C45)","")</f>
        <v/>
      </c>
      <c r="G45" s="72"/>
      <c r="H45" s="28"/>
      <c r="I45" s="28"/>
      <c r="J45" s="57"/>
      <c r="K45" s="8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123"/>
      <c r="Y45" s="8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123"/>
      <c r="AM45" s="8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94"/>
      <c r="BB45" s="95"/>
      <c r="BC45" s="57"/>
      <c r="BD45" s="64"/>
      <c r="BE45" s="65">
        <f t="shared" si="0"/>
        <v>0</v>
      </c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</row>
    <row r="46" spans="1:76" ht="17" customHeight="1">
      <c r="A46" s="72"/>
      <c r="B46" s="226"/>
      <c r="C46" s="227"/>
      <c r="D46" s="44"/>
      <c r="E46" s="63">
        <f>IF(C45=2,2,4)</f>
        <v>4</v>
      </c>
      <c r="F46" s="45"/>
      <c r="H46" s="28"/>
      <c r="I46" s="28"/>
      <c r="J46" s="57"/>
      <c r="K46" s="81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5"/>
      <c r="Y46" s="126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5"/>
      <c r="AM46" s="126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7"/>
      <c r="BB46" s="128"/>
      <c r="BC46" s="57"/>
      <c r="BD46" s="64"/>
      <c r="BE46" s="65">
        <f t="shared" si="0"/>
        <v>0</v>
      </c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</row>
    <row r="47" spans="1:76" ht="15" customHeight="1">
      <c r="A47" s="72"/>
      <c r="C47" s="55"/>
      <c r="D47" s="55"/>
      <c r="E47" s="63">
        <f>IF(C45=1,1,4)</f>
        <v>4</v>
      </c>
      <c r="F47" s="43"/>
      <c r="H47" s="28"/>
      <c r="I47" s="28"/>
      <c r="J47" s="46"/>
      <c r="K47" s="46"/>
      <c r="L47" s="71"/>
      <c r="M47" s="71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129"/>
      <c r="BD47" s="130"/>
      <c r="BE47" s="131">
        <f t="shared" si="0"/>
        <v>0</v>
      </c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</row>
    <row r="48" spans="1:76" ht="15" customHeight="1">
      <c r="A48" s="72"/>
      <c r="C48" s="55"/>
      <c r="D48" s="5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129"/>
      <c r="BD48" s="130"/>
      <c r="BE48" s="131">
        <f t="shared" si="0"/>
        <v>0</v>
      </c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</row>
    <row r="49" spans="1:76" ht="15" customHeight="1">
      <c r="A49" s="72"/>
      <c r="C49" s="73"/>
      <c r="D49" s="45"/>
      <c r="E49" s="5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129"/>
      <c r="BD49" s="132"/>
      <c r="BE49" s="131">
        <f t="shared" si="0"/>
        <v>0</v>
      </c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</row>
    <row r="50" spans="3:76" ht="15" customHeight="1">
      <c r="C50" s="55"/>
      <c r="D50" s="73"/>
      <c r="E50" s="45"/>
      <c r="F50" s="45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98"/>
      <c r="BE50" s="65">
        <f t="shared" si="0"/>
        <v>0</v>
      </c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</row>
    <row r="51" spans="1:76" ht="15" customHeight="1">
      <c r="A51" s="72"/>
      <c r="C51" s="55"/>
      <c r="D51" s="73"/>
      <c r="E51" s="45"/>
      <c r="F51" s="45"/>
      <c r="G51" s="7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98"/>
      <c r="BE51" s="65">
        <f t="shared" si="0"/>
        <v>0</v>
      </c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</row>
    <row r="52" spans="3:76" ht="15" customHeight="1">
      <c r="C52" s="55"/>
      <c r="D52" s="73"/>
      <c r="E52" s="45"/>
      <c r="F52" s="45"/>
      <c r="G52" s="72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98"/>
      <c r="BE52" s="65">
        <f t="shared" si="0"/>
        <v>0</v>
      </c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</row>
    <row r="53" spans="2:76" ht="15" customHeight="1">
      <c r="B53" s="43"/>
      <c r="C53" s="44"/>
      <c r="D53" s="44"/>
      <c r="E53" s="72"/>
      <c r="F53" s="72"/>
      <c r="G53" s="7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98"/>
      <c r="BE53" s="65">
        <f t="shared" si="0"/>
        <v>0</v>
      </c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</row>
    <row r="54" spans="3:76" ht="15" customHeight="1">
      <c r="C54" s="55"/>
      <c r="D54" s="44"/>
      <c r="E54" s="72"/>
      <c r="F54" s="72"/>
      <c r="G54" s="72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98"/>
      <c r="BE54" s="65">
        <f t="shared" si="0"/>
        <v>0</v>
      </c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</row>
    <row r="55" spans="3:76" ht="15" customHeight="1">
      <c r="C55" s="55"/>
      <c r="D55" s="55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98"/>
      <c r="BE55" s="65">
        <f t="shared" si="0"/>
        <v>0</v>
      </c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</row>
    <row r="56" spans="3:76" ht="21.75" customHeight="1">
      <c r="C56" s="55"/>
      <c r="D56" s="55"/>
      <c r="G56" s="72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98"/>
      <c r="BE56" s="65">
        <f t="shared" si="0"/>
        <v>0</v>
      </c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</row>
    <row r="57" spans="3:76" ht="15.75" customHeight="1">
      <c r="C57" s="55"/>
      <c r="D57" s="5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98"/>
      <c r="BE57" s="65">
        <f t="shared" si="0"/>
        <v>0</v>
      </c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</row>
    <row r="58" spans="3:76" ht="15.75" customHeight="1">
      <c r="C58" s="55"/>
      <c r="D58" s="55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98"/>
      <c r="BE58" s="65">
        <f t="shared" si="0"/>
        <v>0</v>
      </c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</row>
    <row r="59" spans="3:76" ht="15.75" customHeight="1">
      <c r="C59" s="55"/>
      <c r="D59" s="55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98"/>
      <c r="BE59" s="65">
        <f t="shared" si="0"/>
        <v>0</v>
      </c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</row>
    <row r="60" spans="3:76" ht="15.75" customHeight="1">
      <c r="C60" s="55"/>
      <c r="D60" s="55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98"/>
      <c r="BE60" s="65">
        <f t="shared" si="0"/>
        <v>0</v>
      </c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</row>
    <row r="61" spans="3:76" ht="15" customHeight="1">
      <c r="C61" s="55"/>
      <c r="D61" s="55"/>
      <c r="E61" s="45"/>
      <c r="F61" s="53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98"/>
      <c r="BE61" s="65">
        <f t="shared" si="0"/>
        <v>0</v>
      </c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</row>
    <row r="62" spans="3:76" ht="15" customHeight="1">
      <c r="C62" s="55"/>
      <c r="D62" s="55"/>
      <c r="E62" s="45"/>
      <c r="F62" s="4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98"/>
      <c r="BE62" s="65">
        <f t="shared" si="0"/>
        <v>0</v>
      </c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</row>
    <row r="63" spans="3:76" ht="15" customHeight="1">
      <c r="C63" s="55"/>
      <c r="D63" s="55"/>
      <c r="E63" s="45"/>
      <c r="F63" s="45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98"/>
      <c r="BE63" s="65">
        <f t="shared" si="0"/>
        <v>0</v>
      </c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</row>
    <row r="64" spans="3:76" ht="15.75" customHeight="1">
      <c r="C64" s="55"/>
      <c r="D64" s="5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98"/>
      <c r="BE64" s="65">
        <f t="shared" si="0"/>
        <v>0</v>
      </c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</row>
    <row r="65" spans="3:76" ht="15.75" customHeight="1">
      <c r="C65" s="55"/>
      <c r="D65" s="5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98"/>
      <c r="BE65" s="65">
        <f t="shared" si="0"/>
        <v>0</v>
      </c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</row>
    <row r="66" spans="3:76" ht="15.75" customHeight="1">
      <c r="C66" s="55"/>
      <c r="D66" s="55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98"/>
      <c r="BE66" s="65">
        <f t="shared" si="0"/>
        <v>0</v>
      </c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</row>
    <row r="67" spans="3:76" ht="15.75" customHeight="1">
      <c r="C67" s="55"/>
      <c r="D67" s="5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98"/>
      <c r="BE67" s="65">
        <f t="shared" si="0"/>
        <v>0</v>
      </c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</row>
    <row r="68" spans="3:76" ht="15.75" customHeight="1">
      <c r="C68" s="55"/>
      <c r="D68" s="55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98"/>
      <c r="BE68" s="65">
        <f t="shared" si="0"/>
        <v>0</v>
      </c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</row>
    <row r="69" spans="3:76" ht="15.75" customHeight="1">
      <c r="C69" s="55"/>
      <c r="D69" s="55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98"/>
      <c r="BE69" s="65">
        <f t="shared" si="0"/>
        <v>0</v>
      </c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</row>
    <row r="70" spans="3:76" ht="15.75" customHeight="1">
      <c r="C70" s="55"/>
      <c r="D70" s="55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98"/>
      <c r="BE70" s="65">
        <f t="shared" si="0"/>
        <v>0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</row>
    <row r="71" spans="3:76" ht="15.75" customHeight="1">
      <c r="C71" s="55"/>
      <c r="D71" s="5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98"/>
      <c r="BE71" s="65">
        <f t="shared" si="0"/>
        <v>0</v>
      </c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</row>
    <row r="72" spans="3:76" ht="15.75" customHeight="1">
      <c r="C72" s="55"/>
      <c r="D72" s="55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98"/>
      <c r="BE72" s="65">
        <f t="shared" si="0"/>
        <v>0</v>
      </c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</row>
    <row r="73" spans="3:76" ht="15.75" customHeight="1">
      <c r="C73" s="55"/>
      <c r="D73" s="5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98"/>
      <c r="BE73" s="65">
        <f aca="true" t="shared" si="2" ref="BE73:BE100">IF(BD73&gt;"999",1,0)</f>
        <v>0</v>
      </c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</row>
    <row r="74" spans="3:76" ht="15.75" customHeight="1">
      <c r="C74" s="55"/>
      <c r="D74" s="55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98"/>
      <c r="BE74" s="65">
        <f t="shared" si="2"/>
        <v>0</v>
      </c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</row>
    <row r="75" spans="3:76" ht="15.75" customHeight="1">
      <c r="C75" s="55"/>
      <c r="D75" s="55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98"/>
      <c r="BE75" s="65">
        <f t="shared" si="2"/>
        <v>0</v>
      </c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</row>
    <row r="76" spans="3:76" ht="15.75" customHeight="1">
      <c r="C76" s="55"/>
      <c r="D76" s="55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98"/>
      <c r="BE76" s="65">
        <f t="shared" si="2"/>
        <v>0</v>
      </c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</row>
    <row r="77" spans="3:76" ht="15.75" customHeight="1">
      <c r="C77" s="55"/>
      <c r="D77" s="5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98"/>
      <c r="BE77" s="65">
        <f t="shared" si="2"/>
        <v>0</v>
      </c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</row>
    <row r="78" spans="3:76" ht="15.75" customHeight="1">
      <c r="C78" s="55"/>
      <c r="D78" s="55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98"/>
      <c r="BE78" s="65">
        <f t="shared" si="2"/>
        <v>0</v>
      </c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</row>
    <row r="79" spans="3:76" ht="15.75" customHeight="1">
      <c r="C79" s="55"/>
      <c r="D79" s="55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98"/>
      <c r="BE79" s="65">
        <f t="shared" si="2"/>
        <v>0</v>
      </c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</row>
    <row r="80" spans="3:76" ht="15.75" customHeight="1">
      <c r="C80" s="55"/>
      <c r="D80" s="55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98"/>
      <c r="BE80" s="65">
        <f t="shared" si="2"/>
        <v>0</v>
      </c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</row>
    <row r="81" spans="3:76" ht="15.75" customHeight="1">
      <c r="C81" s="55"/>
      <c r="D81" s="55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98"/>
      <c r="BE81" s="65">
        <f t="shared" si="2"/>
        <v>0</v>
      </c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</row>
    <row r="82" spans="3:76" ht="15.75" customHeight="1">
      <c r="C82" s="55"/>
      <c r="D82" s="55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98"/>
      <c r="BE82" s="65">
        <f t="shared" si="2"/>
        <v>0</v>
      </c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</row>
    <row r="83" spans="3:76" ht="15.75" customHeight="1">
      <c r="C83" s="55"/>
      <c r="D83" s="55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98"/>
      <c r="BE83" s="65">
        <f t="shared" si="2"/>
        <v>0</v>
      </c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</row>
    <row r="84" spans="3:76" ht="15.75" customHeight="1">
      <c r="C84" s="55"/>
      <c r="D84" s="55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98"/>
      <c r="BE84" s="65">
        <f t="shared" si="2"/>
        <v>0</v>
      </c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</row>
    <row r="85" spans="3:76" ht="15.75" customHeight="1">
      <c r="C85" s="55"/>
      <c r="D85" s="55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98"/>
      <c r="BE85" s="65">
        <f t="shared" si="2"/>
        <v>0</v>
      </c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</row>
    <row r="86" spans="3:76" ht="15.75" customHeight="1">
      <c r="C86" s="55"/>
      <c r="D86" s="55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98"/>
      <c r="BE86" s="65">
        <f t="shared" si="2"/>
        <v>0</v>
      </c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</row>
    <row r="87" spans="3:76" ht="15.75" customHeight="1">
      <c r="C87" s="55"/>
      <c r="D87" s="55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98"/>
      <c r="BE87" s="65">
        <f t="shared" si="2"/>
        <v>0</v>
      </c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</row>
    <row r="88" spans="3:76" ht="15.75" customHeight="1">
      <c r="C88" s="55"/>
      <c r="D88" s="55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98"/>
      <c r="BE88" s="65">
        <f t="shared" si="2"/>
        <v>0</v>
      </c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</row>
    <row r="89" spans="3:76" ht="15.75" customHeight="1">
      <c r="C89" s="55"/>
      <c r="D89" s="5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98"/>
      <c r="BE89" s="65">
        <f t="shared" si="2"/>
        <v>0</v>
      </c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</row>
    <row r="90" spans="3:76" ht="15.75" customHeight="1">
      <c r="C90" s="55"/>
      <c r="D90" s="55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98"/>
      <c r="BE90" s="65">
        <f t="shared" si="2"/>
        <v>0</v>
      </c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3:76" ht="15.75" customHeight="1">
      <c r="C91" s="55"/>
      <c r="D91" s="55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98"/>
      <c r="BE91" s="65">
        <f t="shared" si="2"/>
        <v>0</v>
      </c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</row>
    <row r="92" spans="3:76" ht="15.75" customHeight="1">
      <c r="C92" s="55"/>
      <c r="D92" s="55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98"/>
      <c r="BE92" s="65">
        <f t="shared" si="2"/>
        <v>0</v>
      </c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</row>
    <row r="93" spans="3:76" ht="15.75" customHeight="1">
      <c r="C93" s="55"/>
      <c r="D93" s="55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98"/>
      <c r="BE93" s="65">
        <f t="shared" si="2"/>
        <v>0</v>
      </c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</row>
    <row r="94" spans="3:76" ht="15.75" customHeight="1">
      <c r="C94" s="55"/>
      <c r="D94" s="55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98"/>
      <c r="BE94" s="65">
        <f t="shared" si="2"/>
        <v>0</v>
      </c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</row>
    <row r="95" spans="3:76" ht="15.75" customHeight="1">
      <c r="C95" s="55"/>
      <c r="D95" s="5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98"/>
      <c r="BE95" s="65">
        <f t="shared" si="2"/>
        <v>0</v>
      </c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</row>
    <row r="96" spans="3:76" ht="15.75" customHeight="1">
      <c r="C96" s="55"/>
      <c r="D96" s="5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98"/>
      <c r="BE96" s="65">
        <f t="shared" si="2"/>
        <v>0</v>
      </c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</row>
    <row r="97" spans="3:76" ht="15.75" customHeight="1">
      <c r="C97" s="55"/>
      <c r="D97" s="55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98"/>
      <c r="BE97" s="65">
        <f t="shared" si="2"/>
        <v>0</v>
      </c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</row>
    <row r="98" spans="3:76" ht="15.75" customHeight="1">
      <c r="C98" s="55"/>
      <c r="D98" s="55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98"/>
      <c r="BE98" s="65">
        <f t="shared" si="2"/>
        <v>0</v>
      </c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</row>
    <row r="99" spans="3:76" ht="15.75" customHeight="1">
      <c r="C99" s="55"/>
      <c r="D99" s="55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98"/>
      <c r="BE99" s="65">
        <f t="shared" si="2"/>
        <v>0</v>
      </c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</row>
    <row r="100" spans="3:76" ht="15.75" customHeight="1">
      <c r="C100" s="55"/>
      <c r="D100" s="55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98"/>
      <c r="BE100" s="65">
        <f t="shared" si="2"/>
        <v>0</v>
      </c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</row>
    <row r="101" spans="3:76" ht="15.75" customHeight="1">
      <c r="C101" s="55"/>
      <c r="D101" s="55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98"/>
      <c r="BE101" s="51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</row>
    <row r="102" spans="3:76" ht="15.75" customHeight="1">
      <c r="C102" s="55"/>
      <c r="D102" s="5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98"/>
      <c r="BE102" s="51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</row>
    <row r="103" spans="3:76" ht="15.75" customHeight="1">
      <c r="C103" s="55"/>
      <c r="D103" s="55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98"/>
      <c r="BE103" s="51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</row>
    <row r="104" spans="3:76" ht="15.75" customHeight="1">
      <c r="C104" s="55"/>
      <c r="D104" s="55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98"/>
      <c r="BE104" s="51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</row>
    <row r="105" spans="3:76" ht="15.75" customHeight="1">
      <c r="C105" s="55"/>
      <c r="D105" s="55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98"/>
      <c r="BE105" s="51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</row>
    <row r="106" spans="3:76" ht="15.75" customHeight="1">
      <c r="C106" s="55"/>
      <c r="D106" s="55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98"/>
      <c r="BE106" s="51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</row>
    <row r="107" spans="3:76" ht="15.75" customHeight="1">
      <c r="C107" s="55"/>
      <c r="D107" s="5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98"/>
      <c r="BE107" s="51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</row>
    <row r="108" spans="3:76" ht="15.75" customHeight="1">
      <c r="C108" s="55"/>
      <c r="D108" s="5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98"/>
      <c r="BE108" s="51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</row>
    <row r="109" spans="3:76" ht="15.75" customHeight="1">
      <c r="C109" s="55"/>
      <c r="D109" s="55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98"/>
      <c r="BE109" s="51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</row>
    <row r="110" spans="3:76" ht="15.75" customHeight="1">
      <c r="C110" s="55"/>
      <c r="D110" s="55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98"/>
      <c r="BE110" s="51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</row>
    <row r="111" spans="3:76" ht="15.75" customHeight="1">
      <c r="C111" s="55"/>
      <c r="D111" s="55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98"/>
      <c r="BE111" s="51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</row>
    <row r="112" spans="3:76" ht="15.75" customHeight="1">
      <c r="C112" s="55"/>
      <c r="D112" s="55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98"/>
      <c r="BE112" s="51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</row>
    <row r="113" spans="3:76" ht="15.75" customHeight="1">
      <c r="C113" s="55"/>
      <c r="D113" s="55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98"/>
      <c r="BE113" s="51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</row>
    <row r="114" spans="3:76" ht="15.75" customHeight="1">
      <c r="C114" s="55"/>
      <c r="D114" s="5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98"/>
      <c r="BE114" s="51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</row>
    <row r="115" spans="3:76" ht="15.75" customHeight="1">
      <c r="C115" s="55"/>
      <c r="D115" s="55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98"/>
      <c r="BE115" s="51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</row>
    <row r="116" spans="3:76" ht="15.75" customHeight="1">
      <c r="C116" s="55"/>
      <c r="D116" s="55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98"/>
      <c r="BE116" s="51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</row>
    <row r="117" spans="3:76" ht="15.75" customHeight="1">
      <c r="C117" s="55"/>
      <c r="D117" s="55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98"/>
      <c r="BE117" s="51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</row>
    <row r="118" spans="3:76" ht="15.75" customHeight="1">
      <c r="C118" s="55"/>
      <c r="D118" s="55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98"/>
      <c r="BE118" s="51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</row>
    <row r="119" spans="3:76" ht="15.75" customHeight="1">
      <c r="C119" s="55"/>
      <c r="D119" s="55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98"/>
      <c r="BE119" s="51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</row>
    <row r="120" spans="3:76" ht="15.75" customHeight="1">
      <c r="C120" s="55"/>
      <c r="D120" s="5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98"/>
      <c r="BE120" s="51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</row>
    <row r="121" spans="3:76" ht="15.75" customHeight="1">
      <c r="C121" s="55"/>
      <c r="D121" s="5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98"/>
      <c r="BE121" s="51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</row>
    <row r="122" spans="3:76" ht="15.75" customHeight="1">
      <c r="C122" s="55"/>
      <c r="D122" s="55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98"/>
      <c r="BE122" s="51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</row>
    <row r="123" spans="3:76" ht="15.75" customHeight="1">
      <c r="C123" s="55"/>
      <c r="D123" s="55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98"/>
      <c r="BE123" s="51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</row>
    <row r="124" spans="3:76" ht="15.75" customHeight="1">
      <c r="C124" s="55"/>
      <c r="D124" s="55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98"/>
      <c r="BE124" s="51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</row>
    <row r="125" spans="3:76" ht="15.75" customHeight="1">
      <c r="C125" s="55"/>
      <c r="D125" s="55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98"/>
      <c r="BE125" s="51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</row>
    <row r="126" spans="3:76" ht="15.75" customHeight="1">
      <c r="C126" s="55"/>
      <c r="D126" s="55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98"/>
      <c r="BE126" s="51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</row>
    <row r="127" spans="3:76" ht="15.75" customHeight="1">
      <c r="C127" s="55"/>
      <c r="D127" s="55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98"/>
      <c r="BE127" s="51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</row>
    <row r="128" spans="3:76" ht="15.75" customHeight="1">
      <c r="C128" s="55"/>
      <c r="D128" s="55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98"/>
      <c r="BE128" s="51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</row>
    <row r="129" spans="3:76" ht="15.75" customHeight="1">
      <c r="C129" s="55"/>
      <c r="D129" s="55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98"/>
      <c r="BE129" s="51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</row>
    <row r="130" spans="3:76" ht="15.75" customHeight="1">
      <c r="C130" s="55"/>
      <c r="D130" s="55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98"/>
      <c r="BE130" s="51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</row>
    <row r="131" spans="3:76" ht="15.75" customHeight="1">
      <c r="C131" s="55"/>
      <c r="D131" s="55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98"/>
      <c r="BE131" s="51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</row>
    <row r="132" spans="3:76" ht="15.75" customHeight="1">
      <c r="C132" s="55"/>
      <c r="D132" s="55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98"/>
      <c r="BE132" s="51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</row>
    <row r="133" spans="3:76" ht="15.75" customHeight="1">
      <c r="C133" s="55"/>
      <c r="D133" s="55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98"/>
      <c r="BE133" s="51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</row>
    <row r="134" spans="3:76" ht="15.75" customHeight="1">
      <c r="C134" s="55"/>
      <c r="D134" s="55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98"/>
      <c r="BE134" s="51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</row>
    <row r="135" spans="3:76" ht="15.75" customHeight="1">
      <c r="C135" s="55"/>
      <c r="D135" s="55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98"/>
      <c r="BE135" s="51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</row>
    <row r="136" spans="3:76" ht="15.75" customHeight="1">
      <c r="C136" s="55"/>
      <c r="D136" s="55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98"/>
      <c r="BE136" s="51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</row>
    <row r="137" spans="3:76" ht="15.75" customHeight="1">
      <c r="C137" s="55"/>
      <c r="D137" s="55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98"/>
      <c r="BE137" s="51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</row>
    <row r="138" spans="3:76" ht="15.75" customHeight="1">
      <c r="C138" s="55"/>
      <c r="D138" s="55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98"/>
      <c r="BE138" s="51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</row>
    <row r="139" spans="3:76" ht="15.75" customHeight="1">
      <c r="C139" s="55"/>
      <c r="D139" s="55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98"/>
      <c r="BE139" s="51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</row>
    <row r="140" spans="3:76" ht="15.75" customHeight="1">
      <c r="C140" s="55"/>
      <c r="D140" s="5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98"/>
      <c r="BE140" s="51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</row>
    <row r="141" spans="3:76" ht="15.75" customHeight="1">
      <c r="C141" s="55"/>
      <c r="D141" s="55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98"/>
      <c r="BE141" s="51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</row>
    <row r="142" spans="3:76" ht="15.75" customHeight="1">
      <c r="C142" s="55"/>
      <c r="D142" s="55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98"/>
      <c r="BE142" s="51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</row>
    <row r="143" spans="3:76" ht="15.75" customHeight="1">
      <c r="C143" s="55"/>
      <c r="D143" s="55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98"/>
      <c r="BE143" s="51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</row>
    <row r="144" spans="3:76" ht="15.75" customHeight="1">
      <c r="C144" s="55"/>
      <c r="D144" s="55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98"/>
      <c r="BE144" s="51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</row>
    <row r="145" spans="3:76" ht="15.75" customHeight="1">
      <c r="C145" s="55"/>
      <c r="D145" s="55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98"/>
      <c r="BE145" s="51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</row>
    <row r="146" spans="3:76" ht="15.75" customHeight="1">
      <c r="C146" s="55"/>
      <c r="D146" s="55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98"/>
      <c r="BE146" s="51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</row>
    <row r="147" spans="3:76" ht="15.75" customHeight="1">
      <c r="C147" s="55"/>
      <c r="D147" s="55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98"/>
      <c r="BE147" s="51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</row>
    <row r="148" spans="3:76" ht="15.75" customHeight="1">
      <c r="C148" s="55"/>
      <c r="D148" s="55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98"/>
      <c r="BE148" s="51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</row>
    <row r="149" spans="3:76" ht="15.75" customHeight="1">
      <c r="C149" s="55"/>
      <c r="D149" s="55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98"/>
      <c r="BE149" s="51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</row>
    <row r="150" spans="3:76" ht="15.75" customHeight="1">
      <c r="C150" s="55"/>
      <c r="D150" s="55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98"/>
      <c r="BE150" s="51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</row>
    <row r="151" spans="3:76" ht="15.75" customHeight="1">
      <c r="C151" s="55"/>
      <c r="D151" s="55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98"/>
      <c r="BE151" s="51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</row>
    <row r="152" spans="3:76" ht="15.75" customHeight="1">
      <c r="C152" s="55"/>
      <c r="D152" s="55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98"/>
      <c r="BE152" s="51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</row>
    <row r="153" spans="3:76" ht="15.75" customHeight="1">
      <c r="C153" s="55"/>
      <c r="D153" s="55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98"/>
      <c r="BE153" s="51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</row>
    <row r="154" spans="3:76" ht="15.75" customHeight="1">
      <c r="C154" s="55"/>
      <c r="D154" s="55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98"/>
      <c r="BE154" s="51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</row>
    <row r="155" spans="3:76" ht="15.75" customHeight="1">
      <c r="C155" s="55"/>
      <c r="D155" s="55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98"/>
      <c r="BE155" s="51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</row>
    <row r="156" spans="3:76" ht="15.75" customHeight="1">
      <c r="C156" s="55"/>
      <c r="D156" s="55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98"/>
      <c r="BE156" s="51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</row>
    <row r="157" spans="3:76" ht="15.75" customHeight="1">
      <c r="C157" s="55"/>
      <c r="D157" s="55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98"/>
      <c r="BE157" s="51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</row>
    <row r="158" spans="3:76" ht="15.75" customHeight="1">
      <c r="C158" s="55"/>
      <c r="D158" s="55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98"/>
      <c r="BE158" s="51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</row>
    <row r="159" spans="3:76" ht="15.75" customHeight="1">
      <c r="C159" s="55"/>
      <c r="D159" s="55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98"/>
      <c r="BE159" s="51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</row>
    <row r="160" spans="3:76" ht="15.75" customHeight="1">
      <c r="C160" s="55"/>
      <c r="D160" s="55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98"/>
      <c r="BE160" s="51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</row>
    <row r="161" spans="3:76" ht="15.75" customHeight="1">
      <c r="C161" s="55"/>
      <c r="D161" s="55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98"/>
      <c r="BE161" s="51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</row>
    <row r="162" spans="3:76" ht="15.75" customHeight="1">
      <c r="C162" s="55"/>
      <c r="D162" s="55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98"/>
      <c r="BE162" s="51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</row>
    <row r="163" spans="3:76" ht="15.75" customHeight="1">
      <c r="C163" s="55"/>
      <c r="D163" s="55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98"/>
      <c r="BE163" s="51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</row>
    <row r="164" spans="3:76" ht="15.75" customHeight="1">
      <c r="C164" s="55"/>
      <c r="D164" s="55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98"/>
      <c r="BE164" s="51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</row>
    <row r="165" spans="3:76" ht="15.75" customHeight="1">
      <c r="C165" s="55"/>
      <c r="D165" s="55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98"/>
      <c r="BE165" s="51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</row>
    <row r="166" spans="3:76" ht="15.75" customHeight="1">
      <c r="C166" s="55"/>
      <c r="D166" s="55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98"/>
      <c r="BE166" s="51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</row>
    <row r="167" spans="3:76" ht="15.75" customHeight="1">
      <c r="C167" s="55"/>
      <c r="D167" s="55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98"/>
      <c r="BE167" s="51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</row>
    <row r="168" spans="3:76" ht="15.75" customHeight="1">
      <c r="C168" s="55"/>
      <c r="D168" s="55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98"/>
      <c r="BE168" s="51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</row>
    <row r="169" spans="3:76" ht="15.75" customHeight="1">
      <c r="C169" s="55"/>
      <c r="D169" s="55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98"/>
      <c r="BE169" s="51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</row>
    <row r="170" spans="3:76" ht="15.75" customHeight="1">
      <c r="C170" s="55"/>
      <c r="D170" s="55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98"/>
      <c r="BE170" s="51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</row>
    <row r="171" spans="3:76" ht="15.75" customHeight="1">
      <c r="C171" s="55"/>
      <c r="D171" s="55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98"/>
      <c r="BE171" s="51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</row>
    <row r="172" spans="3:76" ht="15.75" customHeight="1">
      <c r="C172" s="55"/>
      <c r="D172" s="55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98"/>
      <c r="BE172" s="51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</row>
    <row r="173" spans="3:76" ht="15.75" customHeight="1">
      <c r="C173" s="55"/>
      <c r="D173" s="55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98"/>
      <c r="BE173" s="51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</row>
    <row r="174" spans="3:76" ht="15.75" customHeight="1">
      <c r="C174" s="55"/>
      <c r="D174" s="55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98"/>
      <c r="BE174" s="51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</row>
    <row r="175" spans="3:76" ht="15.75" customHeight="1">
      <c r="C175" s="55"/>
      <c r="D175" s="55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98"/>
      <c r="BE175" s="51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</row>
    <row r="176" spans="3:76" ht="15.75" customHeight="1">
      <c r="C176" s="55"/>
      <c r="D176" s="55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98"/>
      <c r="BE176" s="51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</row>
    <row r="177" spans="3:76" ht="15.75" customHeight="1">
      <c r="C177" s="55"/>
      <c r="D177" s="55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98"/>
      <c r="BE177" s="51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</row>
    <row r="178" spans="3:76" ht="15.75" customHeight="1">
      <c r="C178" s="55"/>
      <c r="D178" s="55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98"/>
      <c r="BE178" s="51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</row>
    <row r="179" spans="3:76" ht="15.75" customHeight="1">
      <c r="C179" s="55"/>
      <c r="D179" s="5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98"/>
      <c r="BE179" s="51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</row>
    <row r="180" spans="3:76" ht="15.75" customHeight="1">
      <c r="C180" s="55"/>
      <c r="D180" s="55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98"/>
      <c r="BE180" s="51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</row>
    <row r="181" spans="3:76" ht="15.75" customHeight="1">
      <c r="C181" s="55"/>
      <c r="D181" s="55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98"/>
      <c r="BE181" s="51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</row>
    <row r="182" spans="3:76" ht="15.75" customHeight="1">
      <c r="C182" s="55"/>
      <c r="D182" s="55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98"/>
      <c r="BE182" s="51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</row>
    <row r="183" spans="3:76" ht="15.75" customHeight="1">
      <c r="C183" s="55"/>
      <c r="D183" s="55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98"/>
      <c r="BE183" s="51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</row>
    <row r="184" spans="3:76" ht="15.75" customHeight="1">
      <c r="C184" s="55"/>
      <c r="D184" s="55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98"/>
      <c r="BE184" s="51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</row>
    <row r="185" spans="3:76" ht="15.75" customHeight="1">
      <c r="C185" s="55"/>
      <c r="D185" s="55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98"/>
      <c r="BE185" s="51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</row>
    <row r="186" spans="3:76" ht="15.75" customHeight="1">
      <c r="C186" s="55"/>
      <c r="D186" s="55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98"/>
      <c r="BE186" s="51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</row>
    <row r="187" spans="3:76" ht="15.75" customHeight="1">
      <c r="C187" s="55"/>
      <c r="D187" s="55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98"/>
      <c r="BE187" s="51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</row>
    <row r="188" spans="3:76" ht="15.75" customHeight="1">
      <c r="C188" s="55"/>
      <c r="D188" s="55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98"/>
      <c r="BE188" s="51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</row>
    <row r="189" spans="3:76" ht="15.75" customHeight="1">
      <c r="C189" s="55"/>
      <c r="D189" s="55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98"/>
      <c r="BE189" s="51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</row>
    <row r="190" spans="3:76" ht="15.75" customHeight="1">
      <c r="C190" s="55"/>
      <c r="D190" s="55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98"/>
      <c r="BE190" s="51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</row>
    <row r="191" spans="3:76" ht="15.75" customHeight="1">
      <c r="C191" s="55"/>
      <c r="D191" s="55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98"/>
      <c r="BE191" s="51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</row>
    <row r="192" spans="3:76" ht="15.75" customHeight="1">
      <c r="C192" s="55"/>
      <c r="D192" s="55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98"/>
      <c r="BE192" s="51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</row>
    <row r="193" spans="3:76" ht="15.75" customHeight="1">
      <c r="C193" s="55"/>
      <c r="D193" s="55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98"/>
      <c r="BE193" s="51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</row>
    <row r="194" spans="3:76" ht="15.75" customHeight="1">
      <c r="C194" s="55"/>
      <c r="D194" s="55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98"/>
      <c r="BE194" s="51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</row>
    <row r="195" spans="3:76" ht="15.75" customHeight="1">
      <c r="C195" s="55"/>
      <c r="D195" s="55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98"/>
      <c r="BE195" s="51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</row>
    <row r="196" spans="3:76" ht="15.75" customHeight="1">
      <c r="C196" s="55"/>
      <c r="D196" s="55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98"/>
      <c r="BE196" s="51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</row>
    <row r="197" spans="3:76" ht="15.75" customHeight="1">
      <c r="C197" s="55"/>
      <c r="D197" s="55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98"/>
      <c r="BE197" s="51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</row>
    <row r="198" spans="3:76" ht="15.75" customHeight="1">
      <c r="C198" s="55"/>
      <c r="D198" s="55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98"/>
      <c r="BE198" s="51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</row>
    <row r="199" spans="3:76" ht="15.75" customHeight="1">
      <c r="C199" s="55"/>
      <c r="D199" s="55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98"/>
      <c r="BE199" s="51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</row>
    <row r="200" spans="3:76" ht="15.75" customHeight="1">
      <c r="C200" s="55"/>
      <c r="D200" s="55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98"/>
      <c r="BE200" s="51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</row>
    <row r="201" spans="3:76" ht="15.75" customHeight="1">
      <c r="C201" s="55"/>
      <c r="D201" s="55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98"/>
      <c r="BE201" s="51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</row>
    <row r="202" spans="3:76" ht="15.75" customHeight="1">
      <c r="C202" s="55"/>
      <c r="D202" s="55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98"/>
      <c r="BE202" s="51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</row>
    <row r="203" spans="3:76" ht="15.75" customHeight="1">
      <c r="C203" s="55"/>
      <c r="D203" s="55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98"/>
      <c r="BE203" s="51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</row>
    <row r="204" spans="3:76" ht="15.75" customHeight="1">
      <c r="C204" s="55"/>
      <c r="D204" s="55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98"/>
      <c r="BE204" s="51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</row>
    <row r="205" spans="3:76" ht="15.75" customHeight="1">
      <c r="C205" s="55"/>
      <c r="D205" s="55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98"/>
      <c r="BE205" s="51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</row>
    <row r="206" spans="3:76" ht="15.75" customHeight="1">
      <c r="C206" s="55"/>
      <c r="D206" s="55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98"/>
      <c r="BE206" s="51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</row>
    <row r="207" spans="3:76" ht="15.75" customHeight="1">
      <c r="C207" s="55"/>
      <c r="D207" s="55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98"/>
      <c r="BE207" s="51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</row>
    <row r="208" spans="3:76" ht="15.75" customHeight="1">
      <c r="C208" s="55"/>
      <c r="D208" s="55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98"/>
      <c r="BE208" s="51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</row>
    <row r="209" spans="3:76" ht="15.75" customHeight="1">
      <c r="C209" s="55"/>
      <c r="D209" s="55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98"/>
      <c r="BE209" s="51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</row>
    <row r="210" spans="3:76" ht="15.75" customHeight="1">
      <c r="C210" s="55"/>
      <c r="D210" s="55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98"/>
      <c r="BE210" s="51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</row>
    <row r="211" spans="3:76" ht="15.75" customHeight="1">
      <c r="C211" s="55"/>
      <c r="D211" s="55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98"/>
      <c r="BE211" s="51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</row>
    <row r="212" spans="3:76" ht="15.75" customHeight="1">
      <c r="C212" s="55"/>
      <c r="D212" s="55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98"/>
      <c r="BE212" s="51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</row>
    <row r="213" spans="3:76" ht="15.75" customHeight="1">
      <c r="C213" s="55"/>
      <c r="D213" s="55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98"/>
      <c r="BE213" s="51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</row>
    <row r="214" spans="3:76" ht="15.75" customHeight="1">
      <c r="C214" s="55"/>
      <c r="D214" s="55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98"/>
      <c r="BE214" s="51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</row>
    <row r="215" spans="3:76" ht="15.75" customHeight="1">
      <c r="C215" s="55"/>
      <c r="D215" s="55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98"/>
      <c r="BE215" s="51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</row>
    <row r="216" spans="3:76" ht="15.75" customHeight="1">
      <c r="C216" s="55"/>
      <c r="D216" s="55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98"/>
      <c r="BE216" s="51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</row>
    <row r="217" spans="3:76" ht="15.75" customHeight="1">
      <c r="C217" s="55"/>
      <c r="D217" s="55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98"/>
      <c r="BE217" s="51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</row>
    <row r="218" spans="3:76" ht="15.75" customHeight="1">
      <c r="C218" s="55"/>
      <c r="D218" s="55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98"/>
      <c r="BE218" s="51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</row>
    <row r="219" spans="3:76" ht="15.75" customHeight="1">
      <c r="C219" s="55"/>
      <c r="D219" s="55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98"/>
      <c r="BE219" s="51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</row>
    <row r="220" spans="3:76" ht="15.75" customHeight="1">
      <c r="C220" s="55"/>
      <c r="D220" s="55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98"/>
      <c r="BE220" s="51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</row>
    <row r="221" spans="3:76" ht="15.75" customHeight="1">
      <c r="C221" s="55"/>
      <c r="D221" s="55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98"/>
      <c r="BE221" s="51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</row>
    <row r="222" spans="3:76" ht="15.75" customHeight="1">
      <c r="C222" s="55"/>
      <c r="D222" s="55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98"/>
      <c r="BE222" s="51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</row>
    <row r="223" spans="3:76" ht="15.75" customHeight="1">
      <c r="C223" s="55"/>
      <c r="D223" s="55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98"/>
      <c r="BE223" s="51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</row>
    <row r="224" spans="3:76" ht="15.75" customHeight="1">
      <c r="C224" s="55"/>
      <c r="D224" s="55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98"/>
      <c r="BE224" s="51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</row>
    <row r="225" spans="3:76" ht="15.75" customHeight="1">
      <c r="C225" s="55"/>
      <c r="D225" s="55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98"/>
      <c r="BE225" s="51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</row>
    <row r="226" spans="3:76" ht="15.75" customHeight="1">
      <c r="C226" s="55"/>
      <c r="D226" s="55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98"/>
      <c r="BE226" s="51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</row>
    <row r="227" spans="3:76" ht="15.75" customHeight="1">
      <c r="C227" s="55"/>
      <c r="D227" s="55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98"/>
      <c r="BE227" s="51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</row>
    <row r="228" spans="3:76" ht="15.75" customHeight="1">
      <c r="C228" s="55"/>
      <c r="D228" s="55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98"/>
      <c r="BE228" s="51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</row>
    <row r="229" spans="3:76" ht="15.75" customHeight="1">
      <c r="C229" s="55"/>
      <c r="D229" s="55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98"/>
      <c r="BE229" s="51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</row>
    <row r="230" spans="3:76" ht="15.75" customHeight="1">
      <c r="C230" s="55"/>
      <c r="D230" s="55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98"/>
      <c r="BE230" s="51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</row>
    <row r="231" spans="3:76" ht="15.75" customHeight="1">
      <c r="C231" s="55"/>
      <c r="D231" s="55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98"/>
      <c r="BE231" s="51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</row>
    <row r="232" spans="3:76" ht="15.75" customHeight="1">
      <c r="C232" s="55"/>
      <c r="D232" s="55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98"/>
      <c r="BE232" s="51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</row>
    <row r="233" spans="3:76" ht="15.75" customHeight="1">
      <c r="C233" s="55"/>
      <c r="D233" s="55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98"/>
      <c r="BE233" s="51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</row>
    <row r="234" spans="3:76" ht="15.75" customHeight="1">
      <c r="C234" s="55"/>
      <c r="D234" s="55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98"/>
      <c r="BE234" s="51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</row>
    <row r="235" spans="3:76" ht="15.75" customHeight="1">
      <c r="C235" s="55"/>
      <c r="D235" s="55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98"/>
      <c r="BE235" s="51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</row>
    <row r="236" spans="3:76" ht="15.75" customHeight="1">
      <c r="C236" s="55"/>
      <c r="D236" s="55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98"/>
      <c r="BE236" s="51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</row>
    <row r="237" spans="3:76" ht="15.75" customHeight="1">
      <c r="C237" s="55"/>
      <c r="D237" s="55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98"/>
      <c r="BE237" s="51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</row>
    <row r="238" spans="3:76" ht="15.75" customHeight="1">
      <c r="C238" s="55"/>
      <c r="D238" s="55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98"/>
      <c r="BE238" s="51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</row>
    <row r="239" spans="3:76" ht="15.75" customHeight="1">
      <c r="C239" s="55"/>
      <c r="D239" s="55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98"/>
      <c r="BE239" s="51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</row>
    <row r="240" spans="3:76" ht="15.75" customHeight="1">
      <c r="C240" s="55"/>
      <c r="D240" s="55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98"/>
      <c r="BE240" s="51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</row>
    <row r="241" spans="3:76" ht="15.75" customHeight="1">
      <c r="C241" s="55"/>
      <c r="D241" s="55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98"/>
      <c r="BE241" s="51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</row>
    <row r="242" spans="3:76" ht="15.75" customHeight="1">
      <c r="C242" s="55"/>
      <c r="D242" s="55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98"/>
      <c r="BE242" s="51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</row>
    <row r="243" spans="3:76" ht="15.75" customHeight="1">
      <c r="C243" s="55"/>
      <c r="D243" s="55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98"/>
      <c r="BE243" s="51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</row>
    <row r="244" spans="3:76" ht="15.75" customHeight="1">
      <c r="C244" s="55"/>
      <c r="D244" s="55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98"/>
      <c r="BE244" s="51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</row>
    <row r="245" spans="3:76" ht="15.75" customHeight="1">
      <c r="C245" s="55"/>
      <c r="D245" s="55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98"/>
      <c r="BE245" s="51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</row>
    <row r="246" spans="3:76" ht="15.75" customHeight="1">
      <c r="C246" s="55"/>
      <c r="D246" s="55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98"/>
      <c r="BE246" s="51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</row>
    <row r="247" spans="3:76" ht="15.75" customHeight="1">
      <c r="C247" s="55"/>
      <c r="D247" s="55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98"/>
      <c r="BE247" s="51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</row>
    <row r="248" spans="3:76" ht="15.75" customHeight="1">
      <c r="C248" s="55"/>
      <c r="D248" s="55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98"/>
      <c r="BE248" s="51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</row>
    <row r="249" spans="3:76" ht="15.75" customHeight="1">
      <c r="C249" s="55"/>
      <c r="D249" s="55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98"/>
      <c r="BE249" s="51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</row>
    <row r="250" spans="3:76" ht="15.75" customHeight="1">
      <c r="C250" s="55"/>
      <c r="D250" s="55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98"/>
      <c r="BE250" s="51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</row>
    <row r="251" spans="3:76" ht="15.75" customHeight="1">
      <c r="C251" s="55"/>
      <c r="D251" s="55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98"/>
      <c r="BE251" s="51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</row>
    <row r="252" spans="3:76" ht="15.75" customHeight="1">
      <c r="C252" s="55"/>
      <c r="D252" s="55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98"/>
      <c r="BE252" s="51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</row>
    <row r="253" spans="3:76" ht="15.75" customHeight="1">
      <c r="C253" s="55"/>
      <c r="D253" s="55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98"/>
      <c r="BE253" s="51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</row>
    <row r="254" spans="3:76" ht="15.75" customHeight="1">
      <c r="C254" s="55"/>
      <c r="D254" s="55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98"/>
      <c r="BE254" s="51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</row>
    <row r="255" spans="3:76" ht="15.75" customHeight="1">
      <c r="C255" s="55"/>
      <c r="D255" s="55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98"/>
      <c r="BE255" s="51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</row>
    <row r="256" spans="3:76" ht="15.75" customHeight="1">
      <c r="C256" s="55"/>
      <c r="D256" s="55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98"/>
      <c r="BE256" s="51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</row>
    <row r="257" spans="3:76" ht="15.75" customHeight="1">
      <c r="C257" s="55"/>
      <c r="D257" s="55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98"/>
      <c r="BE257" s="51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</row>
    <row r="258" spans="3:76" ht="15.75" customHeight="1">
      <c r="C258" s="55"/>
      <c r="D258" s="55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98"/>
      <c r="BE258" s="51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</row>
    <row r="259" spans="3:76" ht="15.75" customHeight="1">
      <c r="C259" s="55"/>
      <c r="D259" s="55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98"/>
      <c r="BE259" s="51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</row>
    <row r="260" spans="3:76" ht="15.75" customHeight="1">
      <c r="C260" s="55"/>
      <c r="D260" s="55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98"/>
      <c r="BE260" s="51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</row>
    <row r="261" spans="3:76" ht="15.75" customHeight="1">
      <c r="C261" s="55"/>
      <c r="D261" s="55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98"/>
      <c r="BE261" s="51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</row>
    <row r="262" spans="3:76" ht="15.75" customHeight="1">
      <c r="C262" s="55"/>
      <c r="D262" s="55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98"/>
      <c r="BE262" s="51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</row>
    <row r="263" spans="3:76" ht="15.75" customHeight="1">
      <c r="C263" s="55"/>
      <c r="D263" s="55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98"/>
      <c r="BE263" s="51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</row>
    <row r="264" spans="3:76" ht="15.75" customHeight="1">
      <c r="C264" s="55"/>
      <c r="D264" s="55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98"/>
      <c r="BE264" s="51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</row>
    <row r="265" spans="3:76" ht="15.75" customHeight="1">
      <c r="C265" s="55"/>
      <c r="D265" s="55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98"/>
      <c r="BE265" s="51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</row>
    <row r="266" spans="3:76" ht="15.75" customHeight="1">
      <c r="C266" s="55"/>
      <c r="D266" s="55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98"/>
      <c r="BE266" s="51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</row>
    <row r="267" spans="3:76" ht="15.75" customHeight="1">
      <c r="C267" s="55"/>
      <c r="D267" s="55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98"/>
      <c r="BE267" s="51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</row>
    <row r="268" spans="3:76" ht="15.75" customHeight="1">
      <c r="C268" s="55"/>
      <c r="D268" s="55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98"/>
      <c r="BE268" s="51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</row>
    <row r="269" spans="3:76" ht="15.75" customHeight="1">
      <c r="C269" s="55"/>
      <c r="D269" s="55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98"/>
      <c r="BE269" s="51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</row>
    <row r="270" spans="3:76" ht="15.75" customHeight="1">
      <c r="C270" s="55"/>
      <c r="D270" s="55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98"/>
      <c r="BE270" s="51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</row>
    <row r="271" spans="3:76" ht="15.75" customHeight="1">
      <c r="C271" s="55"/>
      <c r="D271" s="55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98"/>
      <c r="BE271" s="51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</row>
    <row r="272" spans="3:76" ht="15.75" customHeight="1">
      <c r="C272" s="55"/>
      <c r="D272" s="55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98"/>
      <c r="BE272" s="51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</row>
    <row r="273" spans="3:76" ht="15.75" customHeight="1">
      <c r="C273" s="55"/>
      <c r="D273" s="55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98"/>
      <c r="BE273" s="51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</row>
    <row r="274" spans="3:76" ht="15.75" customHeight="1">
      <c r="C274" s="55"/>
      <c r="D274" s="55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98"/>
      <c r="BE274" s="51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</row>
    <row r="275" spans="3:76" ht="15.75" customHeight="1">
      <c r="C275" s="55"/>
      <c r="D275" s="55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98"/>
      <c r="BE275" s="51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</row>
    <row r="276" spans="3:76" ht="15.75" customHeight="1">
      <c r="C276" s="55"/>
      <c r="D276" s="55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98"/>
      <c r="BE276" s="51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</row>
    <row r="277" spans="3:76" ht="15.75" customHeight="1">
      <c r="C277" s="55"/>
      <c r="D277" s="55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98"/>
      <c r="BE277" s="51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3:76" ht="15.75" customHeight="1">
      <c r="C278" s="55"/>
      <c r="D278" s="55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98"/>
      <c r="BE278" s="51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3:76" ht="15.75" customHeight="1">
      <c r="C279" s="55"/>
      <c r="D279" s="55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98"/>
      <c r="BE279" s="51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3:76" ht="15.75" customHeight="1">
      <c r="C280" s="55"/>
      <c r="D280" s="55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98"/>
      <c r="BE280" s="51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3:76" ht="15.75" customHeight="1">
      <c r="C281" s="55"/>
      <c r="D281" s="55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98"/>
      <c r="BE281" s="51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3:76" ht="15.75" customHeight="1">
      <c r="C282" s="55"/>
      <c r="D282" s="55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98"/>
      <c r="BE282" s="51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3:76" ht="15.75" customHeight="1">
      <c r="C283" s="55"/>
      <c r="D283" s="55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98"/>
      <c r="BE283" s="51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3:76" ht="15.75" customHeight="1">
      <c r="C284" s="55"/>
      <c r="D284" s="55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98"/>
      <c r="BE284" s="51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3:76" ht="15.75" customHeight="1">
      <c r="C285" s="55"/>
      <c r="D285" s="55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98"/>
      <c r="BE285" s="51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3:76" ht="15.75" customHeight="1">
      <c r="C286" s="55"/>
      <c r="D286" s="55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98"/>
      <c r="BE286" s="51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3:76" ht="15.75" customHeight="1">
      <c r="C287" s="55"/>
      <c r="D287" s="55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98"/>
      <c r="BE287" s="51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3:76" ht="15.75" customHeight="1">
      <c r="C288" s="55"/>
      <c r="D288" s="55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98"/>
      <c r="BE288" s="51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3:76" ht="15.75" customHeight="1">
      <c r="C289" s="55"/>
      <c r="D289" s="55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98"/>
      <c r="BE289" s="51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3:76" ht="15.75" customHeight="1">
      <c r="C290" s="55"/>
      <c r="D290" s="55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98"/>
      <c r="BE290" s="51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3:76" ht="15.75" customHeight="1">
      <c r="C291" s="55"/>
      <c r="D291" s="55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98"/>
      <c r="BE291" s="51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3:76" ht="15.75" customHeight="1">
      <c r="C292" s="55"/>
      <c r="D292" s="55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98"/>
      <c r="BE292" s="51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3:76" ht="15.75" customHeight="1">
      <c r="C293" s="55"/>
      <c r="D293" s="55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98"/>
      <c r="BE293" s="51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3:76" ht="15.75" customHeight="1">
      <c r="C294" s="55"/>
      <c r="D294" s="55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98"/>
      <c r="BE294" s="51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3:76" ht="15.75" customHeight="1">
      <c r="C295" s="55"/>
      <c r="D295" s="55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98"/>
      <c r="BE295" s="51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3:76" ht="15.75" customHeight="1">
      <c r="C296" s="55"/>
      <c r="D296" s="55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98"/>
      <c r="BE296" s="51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3:76" ht="15.75" customHeight="1">
      <c r="C297" s="55"/>
      <c r="D297" s="55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98"/>
      <c r="BE297" s="51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3:76" ht="15.75" customHeight="1">
      <c r="C298" s="55"/>
      <c r="D298" s="55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98"/>
      <c r="BE298" s="51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3:76" ht="15.75" customHeight="1">
      <c r="C299" s="55"/>
      <c r="D299" s="55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98"/>
      <c r="BE299" s="51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3:76" ht="15.75" customHeight="1">
      <c r="C300" s="55"/>
      <c r="D300" s="55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98"/>
      <c r="BE300" s="51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3:76" ht="15.75" customHeight="1">
      <c r="C301" s="55"/>
      <c r="D301" s="55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98"/>
      <c r="BE301" s="51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3:76" ht="15.75" customHeight="1">
      <c r="C302" s="55"/>
      <c r="D302" s="55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98"/>
      <c r="BE302" s="51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3:76" ht="15.75" customHeight="1">
      <c r="C303" s="55"/>
      <c r="D303" s="55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98"/>
      <c r="BE303" s="51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3:76" ht="15.75" customHeight="1">
      <c r="C304" s="55"/>
      <c r="D304" s="55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98"/>
      <c r="BE304" s="51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3:76" ht="15.75" customHeight="1">
      <c r="C305" s="55"/>
      <c r="D305" s="55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98"/>
      <c r="BE305" s="51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3:76" ht="15.75" customHeight="1">
      <c r="C306" s="55"/>
      <c r="D306" s="55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98"/>
      <c r="BE306" s="51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  <row r="307" spans="3:76" ht="15.75" customHeight="1">
      <c r="C307" s="55"/>
      <c r="D307" s="55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98"/>
      <c r="BE307" s="51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</row>
    <row r="308" spans="3:76" ht="15.75" customHeight="1">
      <c r="C308" s="55"/>
      <c r="D308" s="55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98"/>
      <c r="BE308" s="51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</row>
    <row r="309" spans="3:76" ht="15.75" customHeight="1">
      <c r="C309" s="55"/>
      <c r="D309" s="55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98"/>
      <c r="BE309" s="51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</row>
    <row r="310" spans="3:76" ht="15.75" customHeight="1">
      <c r="C310" s="55"/>
      <c r="D310" s="55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98"/>
      <c r="BE310" s="51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</row>
    <row r="311" spans="3:76" ht="15.75" customHeight="1">
      <c r="C311" s="55"/>
      <c r="D311" s="55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98"/>
      <c r="BE311" s="51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</row>
    <row r="312" spans="3:76" ht="15.75" customHeight="1">
      <c r="C312" s="55"/>
      <c r="D312" s="55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98"/>
      <c r="BE312" s="51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</row>
    <row r="313" spans="3:76" ht="15.75" customHeight="1">
      <c r="C313" s="55"/>
      <c r="D313" s="55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98"/>
      <c r="BE313" s="51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</row>
    <row r="314" spans="3:76" ht="15.75" customHeight="1">
      <c r="C314" s="55"/>
      <c r="D314" s="55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98"/>
      <c r="BE314" s="51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</row>
    <row r="315" spans="3:76" ht="15.75" customHeight="1">
      <c r="C315" s="55"/>
      <c r="D315" s="55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98"/>
      <c r="BE315" s="51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</row>
    <row r="316" spans="3:76" ht="15.75" customHeight="1">
      <c r="C316" s="55"/>
      <c r="D316" s="55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98"/>
      <c r="BE316" s="51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</row>
    <row r="317" spans="3:76" ht="15.75" customHeight="1">
      <c r="C317" s="55"/>
      <c r="D317" s="55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98"/>
      <c r="BE317" s="51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</row>
    <row r="318" spans="3:76" ht="15.75" customHeight="1">
      <c r="C318" s="55"/>
      <c r="D318" s="55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98"/>
      <c r="BE318" s="51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</row>
    <row r="319" spans="3:76" ht="15.75" customHeight="1">
      <c r="C319" s="55"/>
      <c r="D319" s="55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98"/>
      <c r="BE319" s="51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</row>
    <row r="320" spans="3:76" ht="15.75" customHeight="1">
      <c r="C320" s="55"/>
      <c r="D320" s="55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98"/>
      <c r="BE320" s="51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</row>
    <row r="321" spans="3:76" ht="15.75" customHeight="1">
      <c r="C321" s="55"/>
      <c r="D321" s="55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98"/>
      <c r="BE321" s="51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</row>
    <row r="322" spans="3:76" ht="15.75" customHeight="1">
      <c r="C322" s="55"/>
      <c r="D322" s="55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98"/>
      <c r="BE322" s="51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</row>
    <row r="323" spans="3:76" ht="15.75" customHeight="1">
      <c r="C323" s="55"/>
      <c r="D323" s="55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98"/>
      <c r="BE323" s="51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</row>
    <row r="324" spans="3:76" ht="15.75" customHeight="1">
      <c r="C324" s="55"/>
      <c r="D324" s="55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98"/>
      <c r="BE324" s="51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</row>
    <row r="325" spans="3:76" ht="15.75" customHeight="1">
      <c r="C325" s="55"/>
      <c r="D325" s="55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98"/>
      <c r="BE325" s="51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</row>
    <row r="326" spans="3:76" ht="15.75" customHeight="1">
      <c r="C326" s="55"/>
      <c r="D326" s="55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98"/>
      <c r="BE326" s="51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</row>
    <row r="327" spans="3:76" ht="15.75" customHeight="1">
      <c r="C327" s="55"/>
      <c r="D327" s="55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98"/>
      <c r="BE327" s="51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</row>
    <row r="328" spans="3:76" ht="15.75" customHeight="1">
      <c r="C328" s="55"/>
      <c r="D328" s="55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98"/>
      <c r="BE328" s="51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</row>
    <row r="329" spans="3:76" ht="15.75" customHeight="1">
      <c r="C329" s="55"/>
      <c r="D329" s="55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98"/>
      <c r="BE329" s="51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</row>
    <row r="330" spans="3:76" ht="15.75" customHeight="1">
      <c r="C330" s="55"/>
      <c r="D330" s="55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98"/>
      <c r="BE330" s="51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</row>
    <row r="331" spans="3:76" ht="15.75" customHeight="1">
      <c r="C331" s="55"/>
      <c r="D331" s="55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98"/>
      <c r="BE331" s="51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</row>
    <row r="332" spans="3:76" ht="15.75" customHeight="1">
      <c r="C332" s="55"/>
      <c r="D332" s="55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98"/>
      <c r="BE332" s="51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</row>
    <row r="333" spans="3:76" ht="15.75" customHeight="1">
      <c r="C333" s="55"/>
      <c r="D333" s="55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98"/>
      <c r="BE333" s="51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</row>
    <row r="334" spans="3:76" ht="15.75" customHeight="1">
      <c r="C334" s="55"/>
      <c r="D334" s="55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98"/>
      <c r="BE334" s="51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</row>
    <row r="335" spans="3:76" ht="15.75" customHeight="1">
      <c r="C335" s="55"/>
      <c r="D335" s="55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98"/>
      <c r="BE335" s="51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</row>
    <row r="336" spans="3:76" ht="15.75" customHeight="1">
      <c r="C336" s="55"/>
      <c r="D336" s="55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98"/>
      <c r="BE336" s="51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</row>
    <row r="337" spans="3:76" ht="15.75" customHeight="1">
      <c r="C337" s="55"/>
      <c r="D337" s="55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98"/>
      <c r="BE337" s="51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</row>
    <row r="338" spans="3:76" ht="15.75" customHeight="1">
      <c r="C338" s="55"/>
      <c r="D338" s="55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98"/>
      <c r="BE338" s="51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</row>
    <row r="339" spans="3:76" ht="15.75" customHeight="1">
      <c r="C339" s="55"/>
      <c r="D339" s="55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98"/>
      <c r="BE339" s="51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</row>
    <row r="340" spans="3:76" ht="15.75" customHeight="1">
      <c r="C340" s="55"/>
      <c r="D340" s="55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98"/>
      <c r="BE340" s="51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</row>
    <row r="341" spans="3:76" ht="15.75" customHeight="1">
      <c r="C341" s="55"/>
      <c r="D341" s="55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98"/>
      <c r="BE341" s="51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</row>
    <row r="342" spans="3:76" ht="15.75" customHeight="1">
      <c r="C342" s="55"/>
      <c r="D342" s="55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98"/>
      <c r="BE342" s="51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</row>
    <row r="343" spans="3:76" ht="15.75" customHeight="1">
      <c r="C343" s="55"/>
      <c r="D343" s="55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98"/>
      <c r="BE343" s="51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</row>
    <row r="344" spans="3:76" ht="15.75" customHeight="1">
      <c r="C344" s="55"/>
      <c r="D344" s="55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98"/>
      <c r="BE344" s="51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</row>
    <row r="345" spans="3:76" ht="15.75" customHeight="1">
      <c r="C345" s="55"/>
      <c r="D345" s="55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98"/>
      <c r="BE345" s="51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</row>
    <row r="346" spans="3:76" ht="15.75" customHeight="1">
      <c r="C346" s="55"/>
      <c r="D346" s="55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98"/>
      <c r="BE346" s="51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</row>
    <row r="347" spans="3:76" ht="15.75" customHeight="1">
      <c r="C347" s="55"/>
      <c r="D347" s="55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98"/>
      <c r="BE347" s="51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</row>
    <row r="348" spans="3:76" ht="15.75" customHeight="1">
      <c r="C348" s="55"/>
      <c r="D348" s="55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98"/>
      <c r="BE348" s="51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</row>
    <row r="349" spans="3:76" ht="15.75" customHeight="1">
      <c r="C349" s="55"/>
      <c r="D349" s="55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98"/>
      <c r="BE349" s="51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</row>
    <row r="350" spans="3:76" ht="15.75" customHeight="1">
      <c r="C350" s="55"/>
      <c r="D350" s="55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98"/>
      <c r="BE350" s="51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</row>
    <row r="351" spans="3:76" ht="15.75" customHeight="1">
      <c r="C351" s="55"/>
      <c r="D351" s="55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98"/>
      <c r="BE351" s="51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</row>
    <row r="352" spans="3:76" ht="15.75" customHeight="1">
      <c r="C352" s="55"/>
      <c r="D352" s="55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98"/>
      <c r="BE352" s="51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</row>
    <row r="353" spans="3:76" ht="15.75" customHeight="1">
      <c r="C353" s="55"/>
      <c r="D353" s="55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98"/>
      <c r="BE353" s="51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</row>
    <row r="354" spans="3:76" ht="15.75" customHeight="1">
      <c r="C354" s="55"/>
      <c r="D354" s="55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98"/>
      <c r="BE354" s="51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</row>
    <row r="355" spans="3:76" ht="15.75" customHeight="1">
      <c r="C355" s="55"/>
      <c r="D355" s="55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98"/>
      <c r="BE355" s="51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</row>
    <row r="356" spans="3:76" ht="15.75" customHeight="1">
      <c r="C356" s="55"/>
      <c r="D356" s="55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98"/>
      <c r="BE356" s="51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</row>
    <row r="357" spans="3:76" ht="15.75" customHeight="1">
      <c r="C357" s="55"/>
      <c r="D357" s="55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98"/>
      <c r="BE357" s="51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</row>
    <row r="358" spans="3:76" ht="15.75" customHeight="1">
      <c r="C358" s="55"/>
      <c r="D358" s="55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98"/>
      <c r="BE358" s="51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</row>
    <row r="359" spans="3:76" ht="15.75" customHeight="1">
      <c r="C359" s="55"/>
      <c r="D359" s="55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98"/>
      <c r="BE359" s="51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</row>
    <row r="360" spans="3:76" ht="15.75" customHeight="1">
      <c r="C360" s="55"/>
      <c r="D360" s="55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98"/>
      <c r="BE360" s="51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</row>
    <row r="361" spans="3:76" ht="15.75" customHeight="1">
      <c r="C361" s="55"/>
      <c r="D361" s="55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98"/>
      <c r="BE361" s="51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</row>
    <row r="362" spans="3:76" ht="15.75" customHeight="1">
      <c r="C362" s="55"/>
      <c r="D362" s="55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98"/>
      <c r="BE362" s="51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</row>
    <row r="363" spans="3:76" ht="15.75" customHeight="1">
      <c r="C363" s="55"/>
      <c r="D363" s="55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98"/>
      <c r="BE363" s="51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</row>
    <row r="364" spans="3:76" ht="15.75" customHeight="1">
      <c r="C364" s="55"/>
      <c r="D364" s="55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98"/>
      <c r="BE364" s="51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</row>
    <row r="365" spans="3:76" ht="15.75" customHeight="1">
      <c r="C365" s="55"/>
      <c r="D365" s="55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98"/>
      <c r="BE365" s="51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</row>
    <row r="366" spans="3:76" ht="15.75" customHeight="1">
      <c r="C366" s="55"/>
      <c r="D366" s="55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98"/>
      <c r="BE366" s="51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</row>
    <row r="367" spans="3:76" ht="15.75" customHeight="1">
      <c r="C367" s="55"/>
      <c r="D367" s="55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98"/>
      <c r="BE367" s="51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</row>
    <row r="368" spans="3:76" ht="15.75" customHeight="1">
      <c r="C368" s="55"/>
      <c r="D368" s="55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98"/>
      <c r="BE368" s="51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</row>
    <row r="369" spans="3:76" ht="15.75" customHeight="1">
      <c r="C369" s="55"/>
      <c r="D369" s="55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98"/>
      <c r="BE369" s="51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</row>
    <row r="370" spans="3:76" ht="15.75" customHeight="1">
      <c r="C370" s="55"/>
      <c r="D370" s="55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98"/>
      <c r="BE370" s="51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</row>
    <row r="371" spans="3:76" ht="15.75" customHeight="1">
      <c r="C371" s="55"/>
      <c r="D371" s="55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98"/>
      <c r="BE371" s="51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</row>
    <row r="372" spans="3:76" ht="15.75" customHeight="1">
      <c r="C372" s="55"/>
      <c r="D372" s="55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98"/>
      <c r="BE372" s="51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</row>
    <row r="373" spans="3:76" ht="15.75" customHeight="1">
      <c r="C373" s="55"/>
      <c r="D373" s="55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98"/>
      <c r="BE373" s="51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</row>
    <row r="374" spans="3:76" ht="15.75" customHeight="1">
      <c r="C374" s="55"/>
      <c r="D374" s="55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98"/>
      <c r="BE374" s="51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</row>
    <row r="375" spans="3:76" ht="15.75" customHeight="1">
      <c r="C375" s="55"/>
      <c r="D375" s="55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98"/>
      <c r="BE375" s="51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</row>
    <row r="376" spans="3:76" ht="15.75" customHeight="1">
      <c r="C376" s="55"/>
      <c r="D376" s="55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98"/>
      <c r="BE376" s="51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</row>
    <row r="377" spans="3:76" ht="15.75" customHeight="1">
      <c r="C377" s="55"/>
      <c r="D377" s="55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98"/>
      <c r="BE377" s="51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</row>
    <row r="378" spans="3:76" ht="15.75" customHeight="1">
      <c r="C378" s="55"/>
      <c r="D378" s="55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98"/>
      <c r="BE378" s="51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</row>
    <row r="379" spans="3:76" ht="15.75" customHeight="1">
      <c r="C379" s="55"/>
      <c r="D379" s="55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98"/>
      <c r="BE379" s="51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</row>
    <row r="380" spans="3:76" ht="15.75" customHeight="1">
      <c r="C380" s="55"/>
      <c r="D380" s="55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98"/>
      <c r="BE380" s="51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</row>
    <row r="381" spans="3:76" ht="15.75" customHeight="1">
      <c r="C381" s="55"/>
      <c r="D381" s="55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98"/>
      <c r="BE381" s="51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</row>
    <row r="382" spans="3:76" ht="15.75" customHeight="1">
      <c r="C382" s="55"/>
      <c r="D382" s="55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98"/>
      <c r="BE382" s="51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</row>
    <row r="383" spans="3:76" ht="15.75" customHeight="1">
      <c r="C383" s="55"/>
      <c r="D383" s="55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98"/>
      <c r="BE383" s="51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</row>
    <row r="384" spans="3:76" ht="15.75" customHeight="1">
      <c r="C384" s="55"/>
      <c r="D384" s="55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98"/>
      <c r="BE384" s="51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</row>
    <row r="385" spans="3:76" ht="15.75" customHeight="1">
      <c r="C385" s="55"/>
      <c r="D385" s="55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98"/>
      <c r="BE385" s="51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</row>
    <row r="386" spans="3:76" ht="15.75" customHeight="1">
      <c r="C386" s="55"/>
      <c r="D386" s="55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98"/>
      <c r="BE386" s="51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</row>
    <row r="387" spans="3:76" ht="15.75" customHeight="1">
      <c r="C387" s="55"/>
      <c r="D387" s="55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98"/>
      <c r="BE387" s="51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</row>
    <row r="388" spans="3:76" ht="15.75" customHeight="1">
      <c r="C388" s="55"/>
      <c r="D388" s="55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98"/>
      <c r="BE388" s="51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</row>
    <row r="389" spans="3:76" ht="15.75" customHeight="1">
      <c r="C389" s="55"/>
      <c r="D389" s="55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98"/>
      <c r="BE389" s="51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</row>
    <row r="390" spans="3:76" ht="15.75" customHeight="1">
      <c r="C390" s="55"/>
      <c r="D390" s="55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98"/>
      <c r="BE390" s="51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</row>
    <row r="391" spans="3:76" ht="15.75" customHeight="1">
      <c r="C391" s="55"/>
      <c r="D391" s="55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98"/>
      <c r="BE391" s="51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</row>
    <row r="392" spans="3:76" ht="15.75" customHeight="1">
      <c r="C392" s="55"/>
      <c r="D392" s="55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98"/>
      <c r="BE392" s="51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</row>
    <row r="393" spans="3:76" ht="15.75" customHeight="1">
      <c r="C393" s="55"/>
      <c r="D393" s="55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98"/>
      <c r="BE393" s="51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</row>
    <row r="394" spans="3:76" ht="15.75" customHeight="1">
      <c r="C394" s="55"/>
      <c r="D394" s="55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98"/>
      <c r="BE394" s="51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</row>
    <row r="395" spans="3:76" ht="15.75" customHeight="1">
      <c r="C395" s="55"/>
      <c r="D395" s="55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98"/>
      <c r="BE395" s="51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</row>
    <row r="396" spans="3:76" ht="15.75" customHeight="1">
      <c r="C396" s="55"/>
      <c r="D396" s="55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98"/>
      <c r="BE396" s="51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</row>
    <row r="397" spans="3:76" ht="15.75" customHeight="1">
      <c r="C397" s="55"/>
      <c r="D397" s="55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98"/>
      <c r="BE397" s="51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</row>
    <row r="398" spans="3:76" ht="15.75" customHeight="1">
      <c r="C398" s="55"/>
      <c r="D398" s="55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98"/>
      <c r="BE398" s="51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</row>
    <row r="399" spans="3:76" ht="15.75" customHeight="1">
      <c r="C399" s="55"/>
      <c r="D399" s="55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98"/>
      <c r="BE399" s="51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</row>
    <row r="400" spans="3:76" ht="15.75" customHeight="1">
      <c r="C400" s="55"/>
      <c r="D400" s="55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98"/>
      <c r="BE400" s="51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</row>
    <row r="401" spans="3:76" ht="15.75" customHeight="1">
      <c r="C401" s="55"/>
      <c r="D401" s="55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98"/>
      <c r="BE401" s="51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</row>
    <row r="402" spans="3:76" ht="15.75" customHeight="1">
      <c r="C402" s="55"/>
      <c r="D402" s="55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98"/>
      <c r="BE402" s="51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</row>
    <row r="403" spans="3:76" ht="15.75" customHeight="1">
      <c r="C403" s="55"/>
      <c r="D403" s="55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98"/>
      <c r="BE403" s="51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</row>
    <row r="404" spans="3:76" ht="15.75" customHeight="1">
      <c r="C404" s="55"/>
      <c r="D404" s="55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98"/>
      <c r="BE404" s="51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</row>
    <row r="405" spans="3:76" ht="15.75" customHeight="1">
      <c r="C405" s="55"/>
      <c r="D405" s="55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98"/>
      <c r="BE405" s="51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</row>
    <row r="406" spans="3:76" ht="15.75" customHeight="1">
      <c r="C406" s="55"/>
      <c r="D406" s="55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98"/>
      <c r="BE406" s="51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</row>
    <row r="407" spans="3:76" ht="15.75" customHeight="1">
      <c r="C407" s="55"/>
      <c r="D407" s="55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98"/>
      <c r="BE407" s="51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</row>
    <row r="408" spans="3:76" ht="15.75" customHeight="1">
      <c r="C408" s="55"/>
      <c r="D408" s="55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98"/>
      <c r="BE408" s="51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</row>
    <row r="409" spans="3:76" ht="15.75" customHeight="1">
      <c r="C409" s="55"/>
      <c r="D409" s="55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98"/>
      <c r="BE409" s="51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</row>
    <row r="410" spans="3:76" ht="15.75" customHeight="1">
      <c r="C410" s="55"/>
      <c r="D410" s="55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98"/>
      <c r="BE410" s="51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</row>
    <row r="411" spans="3:76" ht="15.75" customHeight="1">
      <c r="C411" s="55"/>
      <c r="D411" s="55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98"/>
      <c r="BE411" s="51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</row>
    <row r="412" spans="3:76" ht="15.75" customHeight="1">
      <c r="C412" s="55"/>
      <c r="D412" s="55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98"/>
      <c r="BE412" s="51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</row>
    <row r="413" spans="3:76" ht="15.75" customHeight="1">
      <c r="C413" s="55"/>
      <c r="D413" s="55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98"/>
      <c r="BE413" s="51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</row>
    <row r="414" spans="3:76" ht="15.75" customHeight="1">
      <c r="C414" s="55"/>
      <c r="D414" s="55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98"/>
      <c r="BE414" s="51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</row>
    <row r="415" spans="3:76" ht="15.75" customHeight="1">
      <c r="C415" s="55"/>
      <c r="D415" s="55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98"/>
      <c r="BE415" s="51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</row>
    <row r="416" spans="3:76" ht="15.75" customHeight="1">
      <c r="C416" s="55"/>
      <c r="D416" s="55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98"/>
      <c r="BE416" s="51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</row>
    <row r="417" spans="3:76" ht="15.75" customHeight="1">
      <c r="C417" s="55"/>
      <c r="D417" s="55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98"/>
      <c r="BE417" s="51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</row>
    <row r="418" spans="3:76" ht="15.75" customHeight="1">
      <c r="C418" s="55"/>
      <c r="D418" s="55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98"/>
      <c r="BE418" s="51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</row>
    <row r="419" spans="3:76" ht="15.75" customHeight="1">
      <c r="C419" s="55"/>
      <c r="D419" s="55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98"/>
      <c r="BE419" s="51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</row>
    <row r="420" spans="3:76" ht="15.75" customHeight="1">
      <c r="C420" s="55"/>
      <c r="D420" s="55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98"/>
      <c r="BE420" s="51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</row>
    <row r="421" spans="3:76" ht="15.75" customHeight="1">
      <c r="C421" s="55"/>
      <c r="D421" s="55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98"/>
      <c r="BE421" s="51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</row>
    <row r="422" spans="3:76" ht="15.75" customHeight="1">
      <c r="C422" s="55"/>
      <c r="D422" s="55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98"/>
      <c r="BE422" s="51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</row>
    <row r="423" spans="3:76" ht="15.75" customHeight="1">
      <c r="C423" s="55"/>
      <c r="D423" s="55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98"/>
      <c r="BE423" s="51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</row>
    <row r="424" spans="3:76" ht="15.75" customHeight="1">
      <c r="C424" s="55"/>
      <c r="D424" s="55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98"/>
      <c r="BE424" s="51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</row>
    <row r="425" spans="3:76" ht="15.75" customHeight="1">
      <c r="C425" s="55"/>
      <c r="D425" s="55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98"/>
      <c r="BE425" s="51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</row>
    <row r="426" spans="3:76" ht="15.75" customHeight="1">
      <c r="C426" s="55"/>
      <c r="D426" s="55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98"/>
      <c r="BE426" s="51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</row>
    <row r="427" spans="3:76" ht="15.75" customHeight="1">
      <c r="C427" s="55"/>
      <c r="D427" s="55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98"/>
      <c r="BE427" s="51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</row>
    <row r="428" spans="3:76" ht="15.75" customHeight="1">
      <c r="C428" s="55"/>
      <c r="D428" s="55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98"/>
      <c r="BE428" s="51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</row>
    <row r="429" spans="3:76" ht="15.75" customHeight="1">
      <c r="C429" s="55"/>
      <c r="D429" s="55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98"/>
      <c r="BE429" s="51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</row>
    <row r="430" spans="3:76" ht="15.75" customHeight="1">
      <c r="C430" s="55"/>
      <c r="D430" s="55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98"/>
      <c r="BE430" s="51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</row>
    <row r="431" spans="3:76" ht="15.75" customHeight="1">
      <c r="C431" s="55"/>
      <c r="D431" s="55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98"/>
      <c r="BE431" s="51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</row>
    <row r="432" spans="3:76" ht="15.75" customHeight="1">
      <c r="C432" s="55"/>
      <c r="D432" s="55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98"/>
      <c r="BE432" s="51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</row>
    <row r="433" spans="3:76" ht="15.75" customHeight="1">
      <c r="C433" s="55"/>
      <c r="D433" s="55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98"/>
      <c r="BE433" s="51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</row>
    <row r="434" spans="3:76" ht="15.75" customHeight="1">
      <c r="C434" s="55"/>
      <c r="D434" s="55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98"/>
      <c r="BE434" s="51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</row>
    <row r="435" spans="3:76" ht="15.75" customHeight="1">
      <c r="C435" s="55"/>
      <c r="D435" s="55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98"/>
      <c r="BE435" s="51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</row>
    <row r="436" spans="3:76" ht="15.75" customHeight="1">
      <c r="C436" s="55"/>
      <c r="D436" s="55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98"/>
      <c r="BE436" s="51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</row>
    <row r="437" spans="3:76" ht="15.75" customHeight="1">
      <c r="C437" s="55"/>
      <c r="D437" s="55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98"/>
      <c r="BE437" s="51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</row>
    <row r="438" spans="3:76" ht="15.75" customHeight="1">
      <c r="C438" s="55"/>
      <c r="D438" s="55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98"/>
      <c r="BE438" s="51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</row>
    <row r="439" spans="3:76" ht="15.75" customHeight="1">
      <c r="C439" s="55"/>
      <c r="D439" s="55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98"/>
      <c r="BE439" s="51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</row>
    <row r="440" spans="3:76" ht="15.75" customHeight="1">
      <c r="C440" s="55"/>
      <c r="D440" s="55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98"/>
      <c r="BE440" s="51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</row>
    <row r="441" spans="3:76" ht="15.75" customHeight="1">
      <c r="C441" s="55"/>
      <c r="D441" s="55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98"/>
      <c r="BE441" s="51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</row>
    <row r="442" spans="3:76" ht="15.75" customHeight="1">
      <c r="C442" s="55"/>
      <c r="D442" s="55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98"/>
      <c r="BE442" s="51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</row>
    <row r="443" spans="3:76" ht="15.75" customHeight="1">
      <c r="C443" s="55"/>
      <c r="D443" s="55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98"/>
      <c r="BE443" s="51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</row>
    <row r="444" spans="3:76" ht="15.75" customHeight="1">
      <c r="C444" s="55"/>
      <c r="D444" s="55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98"/>
      <c r="BE444" s="51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</row>
    <row r="445" spans="3:76" ht="15.75" customHeight="1">
      <c r="C445" s="55"/>
      <c r="D445" s="55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98"/>
      <c r="BE445" s="51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</row>
    <row r="446" spans="3:76" ht="15.75" customHeight="1">
      <c r="C446" s="55"/>
      <c r="D446" s="55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98"/>
      <c r="BE446" s="51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</row>
    <row r="447" spans="3:76" ht="15.75" customHeight="1">
      <c r="C447" s="55"/>
      <c r="D447" s="55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98"/>
      <c r="BE447" s="51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</row>
    <row r="448" spans="3:76" ht="15.75" customHeight="1">
      <c r="C448" s="55"/>
      <c r="D448" s="55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98"/>
      <c r="BE448" s="51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</row>
    <row r="449" spans="3:76" ht="15.75" customHeight="1">
      <c r="C449" s="55"/>
      <c r="D449" s="55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98"/>
      <c r="BE449" s="51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</row>
    <row r="450" spans="3:76" ht="15.75" customHeight="1">
      <c r="C450" s="55"/>
      <c r="D450" s="55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98"/>
      <c r="BE450" s="51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</row>
    <row r="451" spans="3:76" ht="15.75" customHeight="1">
      <c r="C451" s="55"/>
      <c r="D451" s="55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98"/>
      <c r="BE451" s="51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</row>
    <row r="452" spans="3:76" ht="15.75" customHeight="1">
      <c r="C452" s="55"/>
      <c r="D452" s="55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98"/>
      <c r="BE452" s="51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</row>
    <row r="453" spans="3:76" ht="15.75" customHeight="1">
      <c r="C453" s="55"/>
      <c r="D453" s="55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98"/>
      <c r="BE453" s="51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</row>
    <row r="454" spans="3:76" ht="15.75" customHeight="1">
      <c r="C454" s="55"/>
      <c r="D454" s="55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98"/>
      <c r="BE454" s="51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</row>
    <row r="455" spans="3:76" ht="15.75" customHeight="1">
      <c r="C455" s="55"/>
      <c r="D455" s="55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98"/>
      <c r="BE455" s="51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</row>
    <row r="456" spans="3:76" ht="15.75" customHeight="1">
      <c r="C456" s="55"/>
      <c r="D456" s="55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98"/>
      <c r="BE456" s="51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</row>
    <row r="457" spans="3:76" ht="15.75" customHeight="1">
      <c r="C457" s="55"/>
      <c r="D457" s="55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98"/>
      <c r="BE457" s="51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</row>
    <row r="458" spans="3:76" ht="15.75" customHeight="1">
      <c r="C458" s="55"/>
      <c r="D458" s="55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98"/>
      <c r="BE458" s="51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</row>
    <row r="459" spans="3:76" ht="15.75" customHeight="1">
      <c r="C459" s="55"/>
      <c r="D459" s="55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98"/>
      <c r="BE459" s="51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</row>
    <row r="460" spans="3:76" ht="15.75" customHeight="1">
      <c r="C460" s="55"/>
      <c r="D460" s="55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98"/>
      <c r="BE460" s="51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</row>
    <row r="461" spans="3:76" ht="15.75" customHeight="1">
      <c r="C461" s="55"/>
      <c r="D461" s="55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98"/>
      <c r="BE461" s="51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</row>
    <row r="462" spans="3:76" ht="15.75" customHeight="1">
      <c r="C462" s="55"/>
      <c r="D462" s="55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98"/>
      <c r="BE462" s="51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</row>
    <row r="463" spans="3:76" ht="15.75" customHeight="1">
      <c r="C463" s="55"/>
      <c r="D463" s="55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98"/>
      <c r="BE463" s="51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</row>
    <row r="464" spans="3:76" ht="15.75" customHeight="1">
      <c r="C464" s="55"/>
      <c r="D464" s="55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98"/>
      <c r="BE464" s="51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</row>
    <row r="465" spans="3:76" ht="15.75" customHeight="1">
      <c r="C465" s="55"/>
      <c r="D465" s="55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98"/>
      <c r="BE465" s="51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</row>
    <row r="466" spans="3:76" ht="15.75" customHeight="1">
      <c r="C466" s="55"/>
      <c r="D466" s="55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98"/>
      <c r="BE466" s="51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</row>
    <row r="467" spans="3:76" ht="15.75" customHeight="1">
      <c r="C467" s="55"/>
      <c r="D467" s="55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98"/>
      <c r="BE467" s="51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</row>
    <row r="468" spans="3:76" ht="15.75" customHeight="1">
      <c r="C468" s="55"/>
      <c r="D468" s="55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98"/>
      <c r="BE468" s="51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</row>
    <row r="469" spans="3:76" ht="15.75" customHeight="1">
      <c r="C469" s="55"/>
      <c r="D469" s="55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98"/>
      <c r="BE469" s="51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</row>
    <row r="470" spans="3:76" ht="15.75" customHeight="1">
      <c r="C470" s="55"/>
      <c r="D470" s="55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98"/>
      <c r="BE470" s="51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</row>
    <row r="471" spans="3:76" ht="15.75" customHeight="1">
      <c r="C471" s="55"/>
      <c r="D471" s="55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98"/>
      <c r="BE471" s="51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</row>
    <row r="472" spans="3:76" ht="15.75" customHeight="1">
      <c r="C472" s="55"/>
      <c r="D472" s="55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98"/>
      <c r="BE472" s="51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</row>
    <row r="473" spans="3:76" ht="15.75" customHeight="1">
      <c r="C473" s="55"/>
      <c r="D473" s="55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98"/>
      <c r="BE473" s="51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</row>
    <row r="474" spans="3:76" ht="15.75" customHeight="1">
      <c r="C474" s="55"/>
      <c r="D474" s="55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98"/>
      <c r="BE474" s="51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</row>
    <row r="475" spans="3:76" ht="15.75" customHeight="1">
      <c r="C475" s="55"/>
      <c r="D475" s="55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98"/>
      <c r="BE475" s="51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</row>
    <row r="476" spans="3:76" ht="15.75" customHeight="1">
      <c r="C476" s="55"/>
      <c r="D476" s="55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98"/>
      <c r="BE476" s="51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</row>
    <row r="477" spans="3:76" ht="15.75" customHeight="1">
      <c r="C477" s="55"/>
      <c r="D477" s="55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98"/>
      <c r="BE477" s="51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</row>
    <row r="478" spans="3:76" ht="15.75" customHeight="1">
      <c r="C478" s="55"/>
      <c r="D478" s="55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98"/>
      <c r="BE478" s="51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</row>
    <row r="479" spans="3:76" ht="15.75" customHeight="1">
      <c r="C479" s="55"/>
      <c r="D479" s="55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98"/>
      <c r="BE479" s="51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</row>
    <row r="480" spans="3:76" ht="15.75" customHeight="1">
      <c r="C480" s="55"/>
      <c r="D480" s="55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98"/>
      <c r="BE480" s="51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</row>
    <row r="481" spans="3:76" ht="15.75" customHeight="1">
      <c r="C481" s="55"/>
      <c r="D481" s="55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98"/>
      <c r="BE481" s="51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</row>
    <row r="482" spans="3:76" ht="15.75" customHeight="1">
      <c r="C482" s="55"/>
      <c r="D482" s="55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98"/>
      <c r="BE482" s="51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</row>
    <row r="483" spans="3:76" ht="15.75" customHeight="1">
      <c r="C483" s="55"/>
      <c r="D483" s="55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98"/>
      <c r="BE483" s="51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</row>
    <row r="484" spans="3:76" ht="15.75" customHeight="1">
      <c r="C484" s="55"/>
      <c r="D484" s="55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98"/>
      <c r="BE484" s="51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</row>
    <row r="485" spans="3:76" ht="15.75" customHeight="1">
      <c r="C485" s="55"/>
      <c r="D485" s="55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98"/>
      <c r="BE485" s="51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</row>
    <row r="486" spans="3:76" ht="15.75" customHeight="1">
      <c r="C486" s="55"/>
      <c r="D486" s="55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98"/>
      <c r="BE486" s="51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</row>
    <row r="487" spans="3:76" ht="15.75" customHeight="1">
      <c r="C487" s="55"/>
      <c r="D487" s="55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98"/>
      <c r="BE487" s="51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</row>
    <row r="488" spans="3:76" ht="15.75" customHeight="1">
      <c r="C488" s="55"/>
      <c r="D488" s="55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98"/>
      <c r="BE488" s="51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</row>
    <row r="489" spans="3:76" ht="15.75" customHeight="1">
      <c r="C489" s="55"/>
      <c r="D489" s="55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98"/>
      <c r="BE489" s="51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</row>
    <row r="490" spans="3:76" ht="15.75" customHeight="1">
      <c r="C490" s="55"/>
      <c r="D490" s="55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98"/>
      <c r="BE490" s="51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</row>
    <row r="491" spans="3:76" ht="15.75" customHeight="1">
      <c r="C491" s="55"/>
      <c r="D491" s="55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98"/>
      <c r="BE491" s="51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</row>
    <row r="492" spans="3:76" ht="15.75" customHeight="1">
      <c r="C492" s="55"/>
      <c r="D492" s="55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98"/>
      <c r="BE492" s="51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</row>
    <row r="493" spans="3:76" ht="15.75" customHeight="1">
      <c r="C493" s="55"/>
      <c r="D493" s="55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98"/>
      <c r="BE493" s="51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</row>
    <row r="494" spans="3:76" ht="15.75" customHeight="1">
      <c r="C494" s="55"/>
      <c r="D494" s="55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98"/>
      <c r="BE494" s="51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</row>
    <row r="495" spans="3:76" ht="15.75" customHeight="1">
      <c r="C495" s="55"/>
      <c r="D495" s="55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98"/>
      <c r="BE495" s="51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</row>
    <row r="496" spans="3:76" ht="15.75" customHeight="1">
      <c r="C496" s="55"/>
      <c r="D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98"/>
      <c r="BE496" s="51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</row>
    <row r="497" spans="3:76" ht="15.75" customHeight="1">
      <c r="C497" s="55"/>
      <c r="D497" s="55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98"/>
      <c r="BE497" s="51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</row>
    <row r="498" spans="3:76" ht="15.75" customHeight="1">
      <c r="C498" s="55"/>
      <c r="D498" s="55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98"/>
      <c r="BE498" s="51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</row>
    <row r="499" spans="3:76" ht="15.75" customHeight="1">
      <c r="C499" s="55"/>
      <c r="D499" s="55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98"/>
      <c r="BE499" s="51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</row>
    <row r="500" spans="3:76" ht="15.75" customHeight="1">
      <c r="C500" s="55"/>
      <c r="D500" s="55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98"/>
      <c r="BE500" s="51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</row>
    <row r="501" spans="3:76" ht="15.75" customHeight="1">
      <c r="C501" s="55"/>
      <c r="D501" s="55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98"/>
      <c r="BE501" s="51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</row>
    <row r="502" spans="3:76" ht="15.75" customHeight="1">
      <c r="C502" s="55"/>
      <c r="D502" s="55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98"/>
      <c r="BE502" s="51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</row>
    <row r="503" spans="3:76" ht="15.75" customHeight="1">
      <c r="C503" s="55"/>
      <c r="D503" s="55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98"/>
      <c r="BE503" s="51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</row>
    <row r="504" spans="3:76" ht="15.75" customHeight="1">
      <c r="C504" s="55"/>
      <c r="D504" s="55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98"/>
      <c r="BE504" s="51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</row>
    <row r="505" spans="3:76" ht="15.75" customHeight="1">
      <c r="C505" s="55"/>
      <c r="D505" s="55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98"/>
      <c r="BE505" s="51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</row>
    <row r="506" spans="3:76" ht="15.75" customHeight="1">
      <c r="C506" s="55"/>
      <c r="D506" s="55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98"/>
      <c r="BE506" s="51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</row>
    <row r="507" spans="3:76" ht="15.75" customHeight="1">
      <c r="C507" s="55"/>
      <c r="D507" s="55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98"/>
      <c r="BE507" s="51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</row>
    <row r="508" spans="3:76" ht="15.75" customHeight="1">
      <c r="C508" s="55"/>
      <c r="D508" s="55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98"/>
      <c r="BE508" s="51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</row>
    <row r="509" spans="3:76" ht="15.75" customHeight="1">
      <c r="C509" s="55"/>
      <c r="D509" s="55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98"/>
      <c r="BE509" s="51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</row>
    <row r="510" spans="3:76" ht="15.75" customHeight="1">
      <c r="C510" s="55"/>
      <c r="D510" s="55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98"/>
      <c r="BE510" s="51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</row>
    <row r="511" spans="3:76" ht="15.75" customHeight="1">
      <c r="C511" s="55"/>
      <c r="D511" s="55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98"/>
      <c r="BE511" s="51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</row>
    <row r="512" spans="3:76" ht="15.75" customHeight="1">
      <c r="C512" s="55"/>
      <c r="D512" s="55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98"/>
      <c r="BE512" s="51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</row>
    <row r="513" spans="3:76" ht="15.75" customHeight="1">
      <c r="C513" s="55"/>
      <c r="D513" s="55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98"/>
      <c r="BE513" s="51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</row>
    <row r="514" spans="3:76" ht="15.75" customHeight="1">
      <c r="C514" s="55"/>
      <c r="D514" s="55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98"/>
      <c r="BE514" s="51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</row>
    <row r="515" spans="3:76" ht="15.75" customHeight="1">
      <c r="C515" s="55"/>
      <c r="D515" s="55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98"/>
      <c r="BE515" s="51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</row>
    <row r="516" spans="3:76" ht="15.75" customHeight="1">
      <c r="C516" s="55"/>
      <c r="D516" s="55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98"/>
      <c r="BE516" s="51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</row>
    <row r="517" spans="3:76" ht="15.75" customHeight="1">
      <c r="C517" s="55"/>
      <c r="D517" s="55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98"/>
      <c r="BE517" s="51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</row>
    <row r="518" spans="3:76" ht="15.75" customHeight="1">
      <c r="C518" s="55"/>
      <c r="D518" s="55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98"/>
      <c r="BE518" s="51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</row>
    <row r="519" spans="3:76" ht="15.75" customHeight="1">
      <c r="C519" s="55"/>
      <c r="D519" s="55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98"/>
      <c r="BE519" s="51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</row>
    <row r="520" spans="3:76" ht="15.75" customHeight="1">
      <c r="C520" s="55"/>
      <c r="D520" s="55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98"/>
      <c r="BE520" s="51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</row>
    <row r="521" spans="3:76" ht="15.75" customHeight="1">
      <c r="C521" s="55"/>
      <c r="D521" s="55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98"/>
      <c r="BE521" s="51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</row>
    <row r="522" spans="3:76" ht="15.75" customHeight="1">
      <c r="C522" s="55"/>
      <c r="D522" s="55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98"/>
      <c r="BE522" s="51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</row>
    <row r="523" spans="3:76" ht="15.75" customHeight="1">
      <c r="C523" s="55"/>
      <c r="D523" s="55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98"/>
      <c r="BE523" s="51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</row>
    <row r="524" spans="3:76" ht="15.75" customHeight="1">
      <c r="C524" s="55"/>
      <c r="D524" s="55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98"/>
      <c r="BE524" s="51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</row>
    <row r="525" spans="3:76" ht="15.75" customHeight="1">
      <c r="C525" s="55"/>
      <c r="D525" s="55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98"/>
      <c r="BE525" s="51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</row>
    <row r="526" spans="3:76" ht="15.75" customHeight="1">
      <c r="C526" s="55"/>
      <c r="D526" s="55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98"/>
      <c r="BE526" s="51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</row>
    <row r="527" spans="3:76" ht="15.75" customHeight="1">
      <c r="C527" s="55"/>
      <c r="D527" s="55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98"/>
      <c r="BE527" s="51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</row>
    <row r="528" spans="3:76" ht="15.75" customHeight="1">
      <c r="C528" s="55"/>
      <c r="D528" s="55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98"/>
      <c r="BE528" s="51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</row>
    <row r="529" spans="3:76" ht="15.75" customHeight="1">
      <c r="C529" s="55"/>
      <c r="D529" s="55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98"/>
      <c r="BE529" s="51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</row>
    <row r="530" spans="3:76" ht="15.75" customHeight="1">
      <c r="C530" s="55"/>
      <c r="D530" s="55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98"/>
      <c r="BE530" s="51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</row>
    <row r="531" spans="3:76" ht="15.75" customHeight="1">
      <c r="C531" s="55"/>
      <c r="D531" s="55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98"/>
      <c r="BE531" s="51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</row>
    <row r="532" spans="3:76" ht="15.75" customHeight="1">
      <c r="C532" s="55"/>
      <c r="D532" s="55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98"/>
      <c r="BE532" s="51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</row>
    <row r="533" spans="3:76" ht="15.75" customHeight="1">
      <c r="C533" s="55"/>
      <c r="D533" s="55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98"/>
      <c r="BE533" s="51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</row>
    <row r="534" spans="3:76" ht="15.75" customHeight="1">
      <c r="C534" s="55"/>
      <c r="D534" s="55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98"/>
      <c r="BE534" s="51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</row>
    <row r="535" spans="3:76" ht="15.75" customHeight="1">
      <c r="C535" s="55"/>
      <c r="D535" s="55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98"/>
      <c r="BE535" s="51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</row>
    <row r="536" spans="3:76" ht="15.75" customHeight="1">
      <c r="C536" s="55"/>
      <c r="D536" s="55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98"/>
      <c r="BE536" s="51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</row>
    <row r="537" spans="3:76" ht="15.75" customHeight="1">
      <c r="C537" s="55"/>
      <c r="D537" s="55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98"/>
      <c r="BE537" s="51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</row>
    <row r="538" spans="3:76" ht="15.75" customHeight="1">
      <c r="C538" s="55"/>
      <c r="D538" s="55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98"/>
      <c r="BE538" s="51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</row>
    <row r="539" spans="3:76" ht="15.75" customHeight="1">
      <c r="C539" s="55"/>
      <c r="D539" s="55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98"/>
      <c r="BE539" s="51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</row>
    <row r="540" spans="3:76" ht="15.75" customHeight="1">
      <c r="C540" s="55"/>
      <c r="D540" s="55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98"/>
      <c r="BE540" s="51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</row>
    <row r="541" spans="3:76" ht="15.75" customHeight="1">
      <c r="C541" s="55"/>
      <c r="D541" s="55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98"/>
      <c r="BE541" s="51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</row>
    <row r="542" spans="3:76" ht="15.75" customHeight="1">
      <c r="C542" s="55"/>
      <c r="D542" s="55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98"/>
      <c r="BE542" s="51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</row>
    <row r="543" spans="3:76" ht="15.75" customHeight="1">
      <c r="C543" s="55"/>
      <c r="D543" s="55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98"/>
      <c r="BE543" s="51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</row>
    <row r="544" spans="3:76" ht="15.75" customHeight="1">
      <c r="C544" s="55"/>
      <c r="D544" s="55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98"/>
      <c r="BE544" s="51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</row>
    <row r="545" spans="3:76" ht="15.75" customHeight="1">
      <c r="C545" s="55"/>
      <c r="D545" s="55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98"/>
      <c r="BE545" s="51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</row>
    <row r="546" spans="3:76" ht="15.75" customHeight="1">
      <c r="C546" s="55"/>
      <c r="D546" s="55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98"/>
      <c r="BE546" s="51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</row>
    <row r="547" spans="3:76" ht="15.75" customHeight="1">
      <c r="C547" s="55"/>
      <c r="D547" s="55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98"/>
      <c r="BE547" s="51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</row>
    <row r="548" spans="3:76" ht="15.75" customHeight="1">
      <c r="C548" s="55"/>
      <c r="D548" s="55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98"/>
      <c r="BE548" s="51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</row>
    <row r="549" spans="3:76" ht="15.75" customHeight="1">
      <c r="C549" s="55"/>
      <c r="D549" s="55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98"/>
      <c r="BE549" s="51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</row>
    <row r="550" spans="3:76" ht="15.75" customHeight="1">
      <c r="C550" s="55"/>
      <c r="D550" s="55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98"/>
      <c r="BE550" s="51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</row>
    <row r="551" spans="3:76" ht="15.75" customHeight="1">
      <c r="C551" s="55"/>
      <c r="D551" s="55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98"/>
      <c r="BE551" s="51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</row>
    <row r="552" spans="3:76" ht="15.75" customHeight="1">
      <c r="C552" s="55"/>
      <c r="D552" s="55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98"/>
      <c r="BE552" s="51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</row>
    <row r="553" spans="3:76" ht="15.75" customHeight="1">
      <c r="C553" s="55"/>
      <c r="D553" s="55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98"/>
      <c r="BE553" s="51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</row>
    <row r="554" spans="3:76" ht="15.75" customHeight="1">
      <c r="C554" s="55"/>
      <c r="D554" s="55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98"/>
      <c r="BE554" s="51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</row>
    <row r="555" spans="3:76" ht="15.75" customHeight="1">
      <c r="C555" s="55"/>
      <c r="D555" s="55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98"/>
      <c r="BE555" s="51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</row>
    <row r="556" spans="3:76" ht="15.75" customHeight="1">
      <c r="C556" s="55"/>
      <c r="D556" s="55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98"/>
      <c r="BE556" s="51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</row>
    <row r="557" spans="3:76" ht="15.75" customHeight="1">
      <c r="C557" s="55"/>
      <c r="D557" s="55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98"/>
      <c r="BE557" s="51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</row>
    <row r="558" spans="3:76" ht="15.75" customHeight="1">
      <c r="C558" s="55"/>
      <c r="D558" s="55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98"/>
      <c r="BE558" s="51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</row>
    <row r="559" spans="3:76" ht="15.75" customHeight="1">
      <c r="C559" s="55"/>
      <c r="D559" s="55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98"/>
      <c r="BE559" s="51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</row>
    <row r="560" spans="3:76" ht="15.75" customHeight="1">
      <c r="C560" s="55"/>
      <c r="D560" s="55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98"/>
      <c r="BE560" s="51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</row>
    <row r="561" spans="3:76" ht="15.75" customHeight="1">
      <c r="C561" s="55"/>
      <c r="D561" s="55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98"/>
      <c r="BE561" s="51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</row>
    <row r="562" spans="3:76" ht="15.75" customHeight="1">
      <c r="C562" s="55"/>
      <c r="D562" s="55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98"/>
      <c r="BE562" s="51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</row>
    <row r="563" spans="3:76" ht="15.75" customHeight="1">
      <c r="C563" s="55"/>
      <c r="D563" s="55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98"/>
      <c r="BE563" s="51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</row>
    <row r="564" spans="3:76" ht="15.75" customHeight="1">
      <c r="C564" s="55"/>
      <c r="D564" s="55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98"/>
      <c r="BE564" s="51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</row>
    <row r="565" spans="3:76" ht="15.75" customHeight="1">
      <c r="C565" s="55"/>
      <c r="D565" s="55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98"/>
      <c r="BE565" s="51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</row>
    <row r="566" spans="3:76" ht="15.75" customHeight="1">
      <c r="C566" s="55"/>
      <c r="D566" s="55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98"/>
      <c r="BE566" s="51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</row>
    <row r="567" spans="3:76" ht="15.75" customHeight="1">
      <c r="C567" s="55"/>
      <c r="D567" s="55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98"/>
      <c r="BE567" s="51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</row>
    <row r="568" spans="3:76" ht="15.75" customHeight="1">
      <c r="C568" s="55"/>
      <c r="D568" s="55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98"/>
      <c r="BE568" s="51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</row>
    <row r="569" spans="3:76" ht="15.75" customHeight="1">
      <c r="C569" s="55"/>
      <c r="D569" s="55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98"/>
      <c r="BE569" s="51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</row>
    <row r="570" spans="3:76" ht="15.75" customHeight="1">
      <c r="C570" s="55"/>
      <c r="D570" s="55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98"/>
      <c r="BE570" s="51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</row>
    <row r="571" spans="3:76" ht="15.75" customHeight="1">
      <c r="C571" s="55"/>
      <c r="D571" s="55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98"/>
      <c r="BE571" s="51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</row>
    <row r="572" spans="3:76" ht="15.75" customHeight="1">
      <c r="C572" s="55"/>
      <c r="D572" s="55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98"/>
      <c r="BE572" s="51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</row>
    <row r="573" spans="3:76" ht="15.75" customHeight="1">
      <c r="C573" s="55"/>
      <c r="D573" s="55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98"/>
      <c r="BE573" s="51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</row>
    <row r="574" spans="3:76" ht="15.75" customHeight="1">
      <c r="C574" s="55"/>
      <c r="D574" s="55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98"/>
      <c r="BE574" s="51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</row>
    <row r="575" spans="3:76" ht="15.75" customHeight="1">
      <c r="C575" s="55"/>
      <c r="D575" s="55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98"/>
      <c r="BE575" s="51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</row>
    <row r="576" spans="3:76" ht="15.75" customHeight="1">
      <c r="C576" s="55"/>
      <c r="D576" s="55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98"/>
      <c r="BE576" s="51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</row>
    <row r="577" spans="3:76" ht="15.75" customHeight="1">
      <c r="C577" s="55"/>
      <c r="D577" s="55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98"/>
      <c r="BE577" s="51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</row>
    <row r="578" spans="3:76" ht="15.75" customHeight="1">
      <c r="C578" s="55"/>
      <c r="D578" s="55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98"/>
      <c r="BE578" s="51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</row>
    <row r="579" spans="3:76" ht="15.75" customHeight="1">
      <c r="C579" s="55"/>
      <c r="D579" s="55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98"/>
      <c r="BE579" s="51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</row>
    <row r="580" spans="3:76" ht="15.75" customHeight="1">
      <c r="C580" s="55"/>
      <c r="D580" s="55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98"/>
      <c r="BE580" s="51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</row>
    <row r="581" spans="3:76" ht="15.75" customHeight="1">
      <c r="C581" s="55"/>
      <c r="D581" s="55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98"/>
      <c r="BE581" s="51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</row>
    <row r="582" spans="3:76" ht="15.75" customHeight="1">
      <c r="C582" s="55"/>
      <c r="D582" s="55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98"/>
      <c r="BE582" s="51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</row>
    <row r="583" spans="3:76" ht="15.75" customHeight="1">
      <c r="C583" s="55"/>
      <c r="D583" s="55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98"/>
      <c r="BE583" s="51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</row>
    <row r="584" spans="3:76" ht="15.75" customHeight="1">
      <c r="C584" s="55"/>
      <c r="D584" s="55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98"/>
      <c r="BE584" s="51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</row>
    <row r="585" spans="3:76" ht="15.75" customHeight="1">
      <c r="C585" s="55"/>
      <c r="D585" s="55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98"/>
      <c r="BE585" s="51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</row>
    <row r="586" spans="3:76" ht="15.75" customHeight="1">
      <c r="C586" s="55"/>
      <c r="D586" s="55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98"/>
      <c r="BE586" s="51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</row>
    <row r="587" spans="3:76" ht="15.75" customHeight="1">
      <c r="C587" s="55"/>
      <c r="D587" s="55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98"/>
      <c r="BE587" s="51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</row>
    <row r="588" spans="3:76" ht="15.75" customHeight="1">
      <c r="C588" s="55"/>
      <c r="D588" s="55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98"/>
      <c r="BE588" s="51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</row>
    <row r="589" spans="3:76" ht="15.75" customHeight="1">
      <c r="C589" s="55"/>
      <c r="D589" s="55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98"/>
      <c r="BE589" s="51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</row>
    <row r="590" spans="3:76" ht="15.75" customHeight="1">
      <c r="C590" s="55"/>
      <c r="D590" s="55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98"/>
      <c r="BE590" s="51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</row>
    <row r="591" spans="3:76" ht="15.75" customHeight="1">
      <c r="C591" s="55"/>
      <c r="D591" s="55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98"/>
      <c r="BE591" s="51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</row>
    <row r="592" spans="3:76" ht="15.75" customHeight="1">
      <c r="C592" s="55"/>
      <c r="D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98"/>
      <c r="BE592" s="51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</row>
    <row r="593" spans="3:76" ht="15.75" customHeight="1">
      <c r="C593" s="55"/>
      <c r="D593" s="55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98"/>
      <c r="BE593" s="51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</row>
    <row r="594" spans="3:76" ht="15.75" customHeight="1">
      <c r="C594" s="55"/>
      <c r="D594" s="55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98"/>
      <c r="BE594" s="51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</row>
    <row r="595" spans="3:76" ht="15.75" customHeight="1">
      <c r="C595" s="55"/>
      <c r="D595" s="55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98"/>
      <c r="BE595" s="51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</row>
    <row r="596" spans="3:76" ht="15.75" customHeight="1">
      <c r="C596" s="55"/>
      <c r="D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98"/>
      <c r="BE596" s="51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</row>
    <row r="597" spans="3:76" ht="15.75" customHeight="1">
      <c r="C597" s="55"/>
      <c r="D597" s="55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98"/>
      <c r="BE597" s="51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</row>
    <row r="598" spans="3:76" ht="15.75" customHeight="1">
      <c r="C598" s="55"/>
      <c r="D598" s="55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98"/>
      <c r="BE598" s="51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</row>
    <row r="599" spans="3:76" ht="15.75" customHeight="1">
      <c r="C599" s="55"/>
      <c r="D599" s="55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98"/>
      <c r="BE599" s="51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</row>
    <row r="600" spans="3:76" ht="15.75" customHeight="1">
      <c r="C600" s="55"/>
      <c r="D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98"/>
      <c r="BE600" s="51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</row>
    <row r="601" spans="3:76" ht="15.75" customHeight="1">
      <c r="C601" s="55"/>
      <c r="D601" s="55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98"/>
      <c r="BE601" s="51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</row>
    <row r="602" spans="3:76" ht="15.75" customHeight="1">
      <c r="C602" s="55"/>
      <c r="D602" s="55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98"/>
      <c r="BE602" s="51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</row>
    <row r="603" spans="3:76" ht="15.75" customHeight="1">
      <c r="C603" s="55"/>
      <c r="D603" s="55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98"/>
      <c r="BE603" s="51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</row>
    <row r="604" spans="3:76" ht="15.75" customHeight="1">
      <c r="C604" s="55"/>
      <c r="D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98"/>
      <c r="BE604" s="51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</row>
    <row r="605" spans="3:76" ht="15.75" customHeight="1">
      <c r="C605" s="55"/>
      <c r="D605" s="55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98"/>
      <c r="BE605" s="51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</row>
    <row r="606" spans="3:76" ht="15.75" customHeight="1">
      <c r="C606" s="55"/>
      <c r="D606" s="55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98"/>
      <c r="BE606" s="51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</row>
    <row r="607" spans="3:76" ht="15.75" customHeight="1">
      <c r="C607" s="55"/>
      <c r="D607" s="55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98"/>
      <c r="BE607" s="51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</row>
    <row r="608" spans="3:76" ht="15.75" customHeight="1">
      <c r="C608" s="55"/>
      <c r="D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98"/>
      <c r="BE608" s="51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</row>
    <row r="609" spans="3:76" ht="15.75" customHeight="1">
      <c r="C609" s="55"/>
      <c r="D609" s="55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98"/>
      <c r="BE609" s="51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</row>
    <row r="610" spans="3:76" ht="15.75" customHeight="1">
      <c r="C610" s="55"/>
      <c r="D610" s="55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98"/>
      <c r="BE610" s="51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</row>
    <row r="611" spans="3:76" ht="15.75" customHeight="1">
      <c r="C611" s="55"/>
      <c r="D611" s="55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98"/>
      <c r="BE611" s="51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</row>
    <row r="612" spans="3:76" ht="15.75" customHeight="1">
      <c r="C612" s="55"/>
      <c r="D612" s="55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98"/>
      <c r="BE612" s="51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</row>
    <row r="613" spans="3:76" ht="15.75" customHeight="1">
      <c r="C613" s="55"/>
      <c r="D613" s="55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98"/>
      <c r="BE613" s="51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</row>
    <row r="614" spans="3:76" ht="15.75" customHeight="1">
      <c r="C614" s="55"/>
      <c r="D614" s="55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98"/>
      <c r="BE614" s="51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</row>
    <row r="615" spans="3:76" ht="15.75" customHeight="1">
      <c r="C615" s="55"/>
      <c r="D615" s="55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98"/>
      <c r="BE615" s="51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</row>
    <row r="616" spans="3:76" ht="15.75" customHeight="1">
      <c r="C616" s="55"/>
      <c r="D616" s="55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98"/>
      <c r="BE616" s="51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</row>
    <row r="617" spans="3:76" ht="15.75" customHeight="1">
      <c r="C617" s="55"/>
      <c r="D617" s="55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98"/>
      <c r="BE617" s="51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</row>
    <row r="618" spans="3:76" ht="15.75" customHeight="1">
      <c r="C618" s="55"/>
      <c r="D618" s="55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98"/>
      <c r="BE618" s="51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</row>
    <row r="619" spans="3:76" ht="15.75" customHeight="1">
      <c r="C619" s="55"/>
      <c r="D619" s="55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98"/>
      <c r="BE619" s="51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</row>
    <row r="620" spans="3:76" ht="15.75" customHeight="1">
      <c r="C620" s="55"/>
      <c r="D620" s="55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98"/>
      <c r="BE620" s="51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</row>
    <row r="621" spans="3:76" ht="15.75" customHeight="1">
      <c r="C621" s="55"/>
      <c r="D621" s="55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98"/>
      <c r="BE621" s="51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</row>
    <row r="622" spans="3:76" ht="15.75" customHeight="1">
      <c r="C622" s="55"/>
      <c r="D622" s="55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98"/>
      <c r="BE622" s="51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</row>
    <row r="623" spans="3:76" ht="15.75" customHeight="1">
      <c r="C623" s="55"/>
      <c r="D623" s="55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98"/>
      <c r="BE623" s="51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</row>
    <row r="624" spans="3:76" ht="15.75" customHeight="1">
      <c r="C624" s="55"/>
      <c r="D624" s="55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98"/>
      <c r="BE624" s="51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</row>
    <row r="625" spans="3:76" ht="15.75" customHeight="1">
      <c r="C625" s="55"/>
      <c r="D625" s="55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98"/>
      <c r="BE625" s="51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</row>
    <row r="626" spans="3:76" ht="15.75" customHeight="1">
      <c r="C626" s="55"/>
      <c r="D626" s="55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98"/>
      <c r="BE626" s="51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</row>
    <row r="627" spans="3:76" ht="15.75" customHeight="1">
      <c r="C627" s="55"/>
      <c r="D627" s="55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98"/>
      <c r="BE627" s="51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</row>
    <row r="628" spans="3:76" ht="15.75" customHeight="1">
      <c r="C628" s="55"/>
      <c r="D628" s="55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98"/>
      <c r="BE628" s="51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</row>
    <row r="629" spans="3:76" ht="15.75" customHeight="1">
      <c r="C629" s="55"/>
      <c r="D629" s="55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98"/>
      <c r="BE629" s="51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</row>
    <row r="630" spans="3:76" ht="15.75" customHeight="1">
      <c r="C630" s="55"/>
      <c r="D630" s="55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98"/>
      <c r="BE630" s="51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</row>
    <row r="631" spans="3:76" ht="15.75" customHeight="1">
      <c r="C631" s="55"/>
      <c r="D631" s="55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98"/>
      <c r="BE631" s="51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</row>
    <row r="632" spans="3:76" ht="15.75" customHeight="1">
      <c r="C632" s="55"/>
      <c r="D632" s="55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98"/>
      <c r="BE632" s="51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</row>
    <row r="633" spans="3:76" ht="15.75" customHeight="1">
      <c r="C633" s="55"/>
      <c r="D633" s="55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98"/>
      <c r="BE633" s="51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</row>
    <row r="634" spans="3:76" ht="15.75" customHeight="1">
      <c r="C634" s="55"/>
      <c r="D634" s="55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98"/>
      <c r="BE634" s="51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</row>
    <row r="635" spans="3:76" ht="15.75" customHeight="1">
      <c r="C635" s="55"/>
      <c r="D635" s="55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98"/>
      <c r="BE635" s="51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</row>
    <row r="636" spans="3:76" ht="15.75" customHeight="1">
      <c r="C636" s="55"/>
      <c r="D636" s="55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98"/>
      <c r="BE636" s="51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</row>
    <row r="637" spans="3:76" ht="15.75" customHeight="1">
      <c r="C637" s="55"/>
      <c r="D637" s="55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98"/>
      <c r="BE637" s="51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</row>
    <row r="638" spans="3:76" ht="15.75" customHeight="1">
      <c r="C638" s="55"/>
      <c r="D638" s="55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98"/>
      <c r="BE638" s="51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</row>
    <row r="639" spans="3:76" ht="15.75" customHeight="1">
      <c r="C639" s="55"/>
      <c r="D639" s="55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98"/>
      <c r="BE639" s="51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</row>
    <row r="640" spans="3:76" ht="15.75" customHeight="1">
      <c r="C640" s="55"/>
      <c r="D640" s="55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98"/>
      <c r="BE640" s="51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</row>
    <row r="641" spans="3:76" ht="15.75" customHeight="1">
      <c r="C641" s="55"/>
      <c r="D641" s="55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98"/>
      <c r="BE641" s="51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</row>
    <row r="642" spans="3:76" ht="15.75" customHeight="1">
      <c r="C642" s="55"/>
      <c r="D642" s="55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98"/>
      <c r="BE642" s="51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</row>
    <row r="643" spans="3:76" ht="15.75" customHeight="1">
      <c r="C643" s="55"/>
      <c r="D643" s="55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98"/>
      <c r="BE643" s="51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</row>
    <row r="644" spans="3:76" ht="15.75" customHeight="1">
      <c r="C644" s="55"/>
      <c r="D644" s="55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98"/>
      <c r="BE644" s="51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</row>
    <row r="645" spans="3:76" ht="15.75" customHeight="1">
      <c r="C645" s="55"/>
      <c r="D645" s="55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98"/>
      <c r="BE645" s="51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</row>
    <row r="646" spans="3:76" ht="15.75" customHeight="1">
      <c r="C646" s="55"/>
      <c r="D646" s="55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98"/>
      <c r="BE646" s="51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</row>
    <row r="647" spans="3:76" ht="15.75" customHeight="1">
      <c r="C647" s="55"/>
      <c r="D647" s="55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98"/>
      <c r="BE647" s="51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</row>
    <row r="648" spans="3:76" ht="15.75" customHeight="1">
      <c r="C648" s="55"/>
      <c r="D648" s="55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98"/>
      <c r="BE648" s="51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</row>
    <row r="649" spans="3:76" ht="15.75" customHeight="1">
      <c r="C649" s="55"/>
      <c r="D649" s="55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98"/>
      <c r="BE649" s="51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</row>
    <row r="650" spans="3:76" ht="15.75" customHeight="1">
      <c r="C650" s="55"/>
      <c r="D650" s="55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98"/>
      <c r="BE650" s="51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</row>
    <row r="651" spans="3:76" ht="15.75" customHeight="1">
      <c r="C651" s="55"/>
      <c r="D651" s="55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98"/>
      <c r="BE651" s="51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</row>
    <row r="652" spans="3:76" ht="15.75" customHeight="1">
      <c r="C652" s="55"/>
      <c r="D652" s="55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98"/>
      <c r="BE652" s="51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</row>
    <row r="653" spans="3:76" ht="15.75" customHeight="1">
      <c r="C653" s="55"/>
      <c r="D653" s="55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98"/>
      <c r="BE653" s="51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</row>
    <row r="654" spans="3:76" ht="15.75" customHeight="1">
      <c r="C654" s="55"/>
      <c r="D654" s="55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98"/>
      <c r="BE654" s="51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</row>
    <row r="655" spans="3:76" ht="15.75" customHeight="1">
      <c r="C655" s="55"/>
      <c r="D655" s="55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98"/>
      <c r="BE655" s="51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</row>
    <row r="656" spans="3:76" ht="15.75" customHeight="1">
      <c r="C656" s="55"/>
      <c r="D656" s="55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98"/>
      <c r="BE656" s="51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</row>
    <row r="657" spans="3:76" ht="15.75" customHeight="1">
      <c r="C657" s="55"/>
      <c r="D657" s="55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98"/>
      <c r="BE657" s="51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</row>
    <row r="658" spans="3:76" ht="15.75" customHeight="1">
      <c r="C658" s="55"/>
      <c r="D658" s="55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98"/>
      <c r="BE658" s="51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</row>
    <row r="659" spans="3:76" ht="15.75" customHeight="1">
      <c r="C659" s="55"/>
      <c r="D659" s="55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98"/>
      <c r="BE659" s="51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</row>
    <row r="660" spans="3:76" ht="15.75" customHeight="1">
      <c r="C660" s="55"/>
      <c r="D660" s="55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98"/>
      <c r="BE660" s="51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</row>
    <row r="661" spans="3:76" ht="15.75" customHeight="1">
      <c r="C661" s="55"/>
      <c r="D661" s="55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98"/>
      <c r="BE661" s="51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</row>
    <row r="662" spans="3:76" ht="15.75" customHeight="1">
      <c r="C662" s="55"/>
      <c r="D662" s="55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98"/>
      <c r="BE662" s="51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</row>
    <row r="663" spans="3:76" ht="15.75" customHeight="1">
      <c r="C663" s="55"/>
      <c r="D663" s="55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98"/>
      <c r="BE663" s="51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</row>
    <row r="664" spans="3:76" ht="15.75" customHeight="1">
      <c r="C664" s="55"/>
      <c r="D664" s="55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98"/>
      <c r="BE664" s="51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</row>
    <row r="665" spans="3:76" ht="15.75" customHeight="1">
      <c r="C665" s="55"/>
      <c r="D665" s="55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98"/>
      <c r="BE665" s="51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</row>
    <row r="666" spans="3:76" ht="15.75" customHeight="1">
      <c r="C666" s="55"/>
      <c r="D666" s="55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98"/>
      <c r="BE666" s="51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</row>
    <row r="667" spans="3:76" ht="15.75" customHeight="1">
      <c r="C667" s="55"/>
      <c r="D667" s="55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98"/>
      <c r="BE667" s="51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</row>
    <row r="668" spans="3:76" ht="15.75" customHeight="1">
      <c r="C668" s="55"/>
      <c r="D668" s="55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98"/>
      <c r="BE668" s="51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</row>
    <row r="669" spans="3:76" ht="15.75" customHeight="1">
      <c r="C669" s="55"/>
      <c r="D669" s="55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98"/>
      <c r="BE669" s="51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</row>
    <row r="670" spans="3:76" ht="15.75" customHeight="1">
      <c r="C670" s="55"/>
      <c r="D670" s="55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98"/>
      <c r="BE670" s="51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</row>
    <row r="671" spans="3:76" ht="15.75" customHeight="1">
      <c r="C671" s="55"/>
      <c r="D671" s="55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98"/>
      <c r="BE671" s="51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</row>
    <row r="672" spans="3:76" ht="15.75" customHeight="1">
      <c r="C672" s="55"/>
      <c r="D672" s="55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98"/>
      <c r="BE672" s="51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</row>
    <row r="673" spans="3:76" ht="15.75" customHeight="1">
      <c r="C673" s="55"/>
      <c r="D673" s="55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98"/>
      <c r="BE673" s="51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</row>
    <row r="674" spans="3:76" ht="15.75" customHeight="1">
      <c r="C674" s="55"/>
      <c r="D674" s="55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98"/>
      <c r="BE674" s="51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</row>
    <row r="675" spans="3:76" ht="15.75" customHeight="1">
      <c r="C675" s="55"/>
      <c r="D675" s="55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98"/>
      <c r="BE675" s="51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</row>
    <row r="676" spans="3:76" ht="15.75" customHeight="1">
      <c r="C676" s="55"/>
      <c r="D676" s="55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98"/>
      <c r="BE676" s="51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</row>
    <row r="677" spans="3:76" ht="15.75" customHeight="1">
      <c r="C677" s="55"/>
      <c r="D677" s="55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98"/>
      <c r="BE677" s="51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</row>
    <row r="678" spans="3:76" ht="15.75" customHeight="1">
      <c r="C678" s="55"/>
      <c r="D678" s="55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98"/>
      <c r="BE678" s="51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</row>
    <row r="679" spans="3:76" ht="15.75" customHeight="1">
      <c r="C679" s="55"/>
      <c r="D679" s="55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98"/>
      <c r="BE679" s="51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</row>
    <row r="680" spans="3:76" ht="15.75" customHeight="1">
      <c r="C680" s="55"/>
      <c r="D680" s="55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98"/>
      <c r="BE680" s="51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</row>
    <row r="681" spans="3:76" ht="15.75" customHeight="1">
      <c r="C681" s="55"/>
      <c r="D681" s="55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98"/>
      <c r="BE681" s="51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</row>
    <row r="682" spans="3:76" ht="15.75" customHeight="1">
      <c r="C682" s="55"/>
      <c r="D682" s="55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98"/>
      <c r="BE682" s="51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</row>
    <row r="683" spans="3:76" ht="15.75" customHeight="1">
      <c r="C683" s="55"/>
      <c r="D683" s="55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98"/>
      <c r="BE683" s="51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</row>
    <row r="684" spans="3:76" ht="15.75" customHeight="1">
      <c r="C684" s="55"/>
      <c r="D684" s="55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98"/>
      <c r="BE684" s="51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</row>
    <row r="685" spans="3:76" ht="15.75" customHeight="1">
      <c r="C685" s="55"/>
      <c r="D685" s="55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98"/>
      <c r="BE685" s="51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</row>
    <row r="686" spans="3:76" ht="15.75" customHeight="1">
      <c r="C686" s="55"/>
      <c r="D686" s="55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98"/>
      <c r="BE686" s="51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</row>
    <row r="687" spans="3:76" ht="15.75" customHeight="1">
      <c r="C687" s="55"/>
      <c r="D687" s="55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98"/>
      <c r="BE687" s="51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</row>
    <row r="688" spans="3:76" ht="15.75" customHeight="1">
      <c r="C688" s="55"/>
      <c r="D688" s="55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98"/>
      <c r="BE688" s="51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</row>
    <row r="689" spans="3:76" ht="15.75" customHeight="1">
      <c r="C689" s="55"/>
      <c r="D689" s="55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98"/>
      <c r="BE689" s="51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</row>
    <row r="690" spans="3:76" ht="15.75" customHeight="1">
      <c r="C690" s="55"/>
      <c r="D690" s="55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98"/>
      <c r="BE690" s="51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</row>
    <row r="691" spans="3:76" ht="15.75" customHeight="1">
      <c r="C691" s="55"/>
      <c r="D691" s="55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98"/>
      <c r="BE691" s="51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</row>
    <row r="692" spans="3:76" ht="15.75" customHeight="1">
      <c r="C692" s="55"/>
      <c r="D692" s="55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98"/>
      <c r="BE692" s="51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</row>
    <row r="693" spans="3:76" ht="15.75" customHeight="1">
      <c r="C693" s="55"/>
      <c r="D693" s="55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98"/>
      <c r="BE693" s="51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</row>
    <row r="694" spans="3:76" ht="15.75" customHeight="1">
      <c r="C694" s="55"/>
      <c r="D694" s="55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98"/>
      <c r="BE694" s="51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</row>
    <row r="695" spans="3:76" ht="15.75" customHeight="1">
      <c r="C695" s="55"/>
      <c r="D695" s="55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98"/>
      <c r="BE695" s="51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</row>
    <row r="696" spans="3:76" ht="15.75" customHeight="1">
      <c r="C696" s="55"/>
      <c r="D696" s="55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98"/>
      <c r="BE696" s="51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</row>
    <row r="697" spans="3:76" ht="15.75" customHeight="1">
      <c r="C697" s="55"/>
      <c r="D697" s="55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98"/>
      <c r="BE697" s="51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</row>
    <row r="698" spans="3:76" ht="15.75" customHeight="1">
      <c r="C698" s="55"/>
      <c r="D698" s="55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98"/>
      <c r="BE698" s="51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</row>
    <row r="699" spans="3:76" ht="15.75" customHeight="1">
      <c r="C699" s="55"/>
      <c r="D699" s="55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98"/>
      <c r="BE699" s="51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</row>
    <row r="700" spans="3:76" ht="15.75" customHeight="1">
      <c r="C700" s="55"/>
      <c r="D700" s="55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98"/>
      <c r="BE700" s="51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</row>
    <row r="701" spans="3:76" ht="15.75" customHeight="1">
      <c r="C701" s="55"/>
      <c r="D701" s="55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98"/>
      <c r="BE701" s="51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</row>
    <row r="702" spans="3:76" ht="15.75" customHeight="1">
      <c r="C702" s="55"/>
      <c r="D702" s="55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98"/>
      <c r="BE702" s="51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</row>
    <row r="703" spans="3:76" ht="15.75" customHeight="1">
      <c r="C703" s="55"/>
      <c r="D703" s="55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98"/>
      <c r="BE703" s="51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</row>
    <row r="704" spans="3:76" ht="15.75" customHeight="1">
      <c r="C704" s="55"/>
      <c r="D704" s="55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98"/>
      <c r="BE704" s="51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</row>
    <row r="705" spans="3:76" ht="15.75" customHeight="1">
      <c r="C705" s="55"/>
      <c r="D705" s="55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98"/>
      <c r="BE705" s="51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</row>
    <row r="706" spans="3:76" ht="15.75" customHeight="1">
      <c r="C706" s="55"/>
      <c r="D706" s="55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98"/>
      <c r="BE706" s="51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</row>
    <row r="707" spans="3:76" ht="15.75" customHeight="1">
      <c r="C707" s="55"/>
      <c r="D707" s="55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98"/>
      <c r="BE707" s="51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</row>
    <row r="708" spans="3:76" ht="15.75" customHeight="1">
      <c r="C708" s="55"/>
      <c r="D708" s="55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98"/>
      <c r="BE708" s="51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</row>
    <row r="709" spans="3:76" ht="15.75" customHeight="1">
      <c r="C709" s="55"/>
      <c r="D709" s="55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98"/>
      <c r="BE709" s="51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</row>
    <row r="710" spans="3:76" ht="15.75" customHeight="1">
      <c r="C710" s="55"/>
      <c r="D710" s="55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98"/>
      <c r="BE710" s="51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</row>
    <row r="711" spans="3:76" ht="15.75" customHeight="1">
      <c r="C711" s="55"/>
      <c r="D711" s="55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98"/>
      <c r="BE711" s="51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</row>
    <row r="712" spans="3:76" ht="15.75" customHeight="1">
      <c r="C712" s="55"/>
      <c r="D712" s="55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98"/>
      <c r="BE712" s="51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</row>
    <row r="713" spans="3:76" ht="15.75" customHeight="1">
      <c r="C713" s="55"/>
      <c r="D713" s="55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98"/>
      <c r="BE713" s="51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</row>
    <row r="714" spans="3:76" ht="15.75" customHeight="1">
      <c r="C714" s="55"/>
      <c r="D714" s="55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98"/>
      <c r="BE714" s="51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</row>
    <row r="715" spans="3:76" ht="15.75" customHeight="1">
      <c r="C715" s="55"/>
      <c r="D715" s="55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98"/>
      <c r="BE715" s="51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</row>
    <row r="716" spans="3:76" ht="15.75" customHeight="1">
      <c r="C716" s="55"/>
      <c r="D716" s="55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98"/>
      <c r="BE716" s="51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</row>
    <row r="717" spans="3:76" ht="15.75" customHeight="1">
      <c r="C717" s="55"/>
      <c r="D717" s="55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98"/>
      <c r="BE717" s="51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</row>
    <row r="718" spans="3:76" ht="15.75" customHeight="1">
      <c r="C718" s="55"/>
      <c r="D718" s="55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98"/>
      <c r="BE718" s="51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</row>
    <row r="719" spans="3:76" ht="15.75" customHeight="1">
      <c r="C719" s="55"/>
      <c r="D719" s="55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98"/>
      <c r="BE719" s="51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</row>
    <row r="720" spans="3:76" ht="15.75" customHeight="1">
      <c r="C720" s="55"/>
      <c r="D720" s="55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98"/>
      <c r="BE720" s="51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</row>
    <row r="721" spans="3:76" ht="15.75" customHeight="1">
      <c r="C721" s="55"/>
      <c r="D721" s="55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98"/>
      <c r="BE721" s="51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</row>
    <row r="722" spans="3:76" ht="15.75" customHeight="1">
      <c r="C722" s="55"/>
      <c r="D722" s="55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98"/>
      <c r="BE722" s="51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</row>
    <row r="723" spans="3:76" ht="15.75" customHeight="1">
      <c r="C723" s="55"/>
      <c r="D723" s="55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98"/>
      <c r="BE723" s="51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</row>
    <row r="724" spans="3:76" ht="15.75" customHeight="1">
      <c r="C724" s="55"/>
      <c r="D724" s="55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98"/>
      <c r="BE724" s="51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</row>
    <row r="725" spans="3:76" ht="15.75" customHeight="1">
      <c r="C725" s="55"/>
      <c r="D725" s="55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98"/>
      <c r="BE725" s="51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</row>
    <row r="726" spans="3:76" ht="15.75" customHeight="1">
      <c r="C726" s="55"/>
      <c r="D726" s="55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98"/>
      <c r="BE726" s="51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</row>
    <row r="727" spans="3:76" ht="15.75" customHeight="1">
      <c r="C727" s="55"/>
      <c r="D727" s="55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98"/>
      <c r="BE727" s="51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  <c r="BU727" s="28"/>
      <c r="BV727" s="28"/>
      <c r="BW727" s="28"/>
      <c r="BX727" s="28"/>
    </row>
    <row r="728" spans="3:76" ht="15.75" customHeight="1">
      <c r="C728" s="55"/>
      <c r="D728" s="55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98"/>
      <c r="BE728" s="51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</row>
    <row r="729" spans="3:76" ht="15.75" customHeight="1">
      <c r="C729" s="55"/>
      <c r="D729" s="55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98"/>
      <c r="BE729" s="51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</row>
    <row r="730" spans="3:76" ht="15.75" customHeight="1">
      <c r="C730" s="55"/>
      <c r="D730" s="55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98"/>
      <c r="BE730" s="51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</row>
    <row r="731" spans="3:76" ht="15.75" customHeight="1">
      <c r="C731" s="55"/>
      <c r="D731" s="55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98"/>
      <c r="BE731" s="51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</row>
    <row r="732" spans="3:76" ht="15.75" customHeight="1">
      <c r="C732" s="55"/>
      <c r="D732" s="55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98"/>
      <c r="BE732" s="51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</row>
    <row r="733" spans="3:76" ht="15.75" customHeight="1">
      <c r="C733" s="55"/>
      <c r="D733" s="55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98"/>
      <c r="BE733" s="51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  <c r="BU733" s="28"/>
      <c r="BV733" s="28"/>
      <c r="BW733" s="28"/>
      <c r="BX733" s="28"/>
    </row>
    <row r="734" spans="3:76" ht="15.75" customHeight="1">
      <c r="C734" s="55"/>
      <c r="D734" s="55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98"/>
      <c r="BE734" s="51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</row>
    <row r="735" spans="3:76" ht="15.75" customHeight="1">
      <c r="C735" s="55"/>
      <c r="D735" s="55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98"/>
      <c r="BE735" s="51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</row>
    <row r="736" spans="3:76" ht="15.75" customHeight="1">
      <c r="C736" s="55"/>
      <c r="D736" s="55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98"/>
      <c r="BE736" s="51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</row>
    <row r="737" spans="3:76" ht="15.75" customHeight="1">
      <c r="C737" s="55"/>
      <c r="D737" s="55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98"/>
      <c r="BE737" s="51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</row>
    <row r="738" spans="3:76" ht="15.75" customHeight="1">
      <c r="C738" s="55"/>
      <c r="D738" s="55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98"/>
      <c r="BE738" s="51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</row>
    <row r="739" spans="3:76" ht="15.75" customHeight="1">
      <c r="C739" s="55"/>
      <c r="D739" s="55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98"/>
      <c r="BE739" s="51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  <c r="BU739" s="28"/>
      <c r="BV739" s="28"/>
      <c r="BW739" s="28"/>
      <c r="BX739" s="28"/>
    </row>
    <row r="740" spans="3:76" ht="15.75" customHeight="1">
      <c r="C740" s="55"/>
      <c r="D740" s="55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98"/>
      <c r="BE740" s="51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  <c r="BU740" s="28"/>
      <c r="BV740" s="28"/>
      <c r="BW740" s="28"/>
      <c r="BX740" s="28"/>
    </row>
    <row r="741" spans="3:76" ht="15.75" customHeight="1">
      <c r="C741" s="55"/>
      <c r="D741" s="55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98"/>
      <c r="BE741" s="51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  <c r="BU741" s="28"/>
      <c r="BV741" s="28"/>
      <c r="BW741" s="28"/>
      <c r="BX741" s="28"/>
    </row>
    <row r="742" spans="3:76" ht="15.75" customHeight="1">
      <c r="C742" s="55"/>
      <c r="D742" s="55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98"/>
      <c r="BE742" s="51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  <c r="BU742" s="28"/>
      <c r="BV742" s="28"/>
      <c r="BW742" s="28"/>
      <c r="BX742" s="28"/>
    </row>
    <row r="743" spans="3:76" ht="15.75" customHeight="1">
      <c r="C743" s="55"/>
      <c r="D743" s="55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98"/>
      <c r="BE743" s="51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</row>
    <row r="744" spans="3:76" ht="15.75" customHeight="1">
      <c r="C744" s="55"/>
      <c r="D744" s="55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98"/>
      <c r="BE744" s="51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  <c r="BU744" s="28"/>
      <c r="BV744" s="28"/>
      <c r="BW744" s="28"/>
      <c r="BX744" s="28"/>
    </row>
    <row r="745" spans="3:76" ht="15.75" customHeight="1">
      <c r="C745" s="55"/>
      <c r="D745" s="55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98"/>
      <c r="BE745" s="51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  <c r="BU745" s="28"/>
      <c r="BV745" s="28"/>
      <c r="BW745" s="28"/>
      <c r="BX745" s="28"/>
    </row>
    <row r="746" spans="3:76" ht="15.75" customHeight="1">
      <c r="C746" s="55"/>
      <c r="D746" s="55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98"/>
      <c r="BE746" s="51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  <c r="BU746" s="28"/>
      <c r="BV746" s="28"/>
      <c r="BW746" s="28"/>
      <c r="BX746" s="28"/>
    </row>
    <row r="747" spans="3:76" ht="15.75" customHeight="1">
      <c r="C747" s="55"/>
      <c r="D747" s="55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98"/>
      <c r="BE747" s="51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  <c r="BU747" s="28"/>
      <c r="BV747" s="28"/>
      <c r="BW747" s="28"/>
      <c r="BX747" s="28"/>
    </row>
    <row r="748" spans="3:76" ht="15.75" customHeight="1">
      <c r="C748" s="55"/>
      <c r="D748" s="55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98"/>
      <c r="BE748" s="51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  <c r="BU748" s="28"/>
      <c r="BV748" s="28"/>
      <c r="BW748" s="28"/>
      <c r="BX748" s="28"/>
    </row>
    <row r="749" spans="3:76" ht="15.75" customHeight="1">
      <c r="C749" s="55"/>
      <c r="D749" s="55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98"/>
      <c r="BE749" s="51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  <c r="BU749" s="28"/>
      <c r="BV749" s="28"/>
      <c r="BW749" s="28"/>
      <c r="BX749" s="28"/>
    </row>
    <row r="750" spans="3:76" ht="15.75" customHeight="1">
      <c r="C750" s="55"/>
      <c r="D750" s="55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98"/>
      <c r="BE750" s="51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</row>
    <row r="751" spans="3:76" ht="15.75" customHeight="1">
      <c r="C751" s="55"/>
      <c r="D751" s="55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98"/>
      <c r="BE751" s="51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  <c r="BU751" s="28"/>
      <c r="BV751" s="28"/>
      <c r="BW751" s="28"/>
      <c r="BX751" s="28"/>
    </row>
    <row r="752" spans="3:76" ht="15.75" customHeight="1">
      <c r="C752" s="55"/>
      <c r="D752" s="55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98"/>
      <c r="BE752" s="51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  <c r="BU752" s="28"/>
      <c r="BV752" s="28"/>
      <c r="BW752" s="28"/>
      <c r="BX752" s="28"/>
    </row>
    <row r="753" spans="3:76" ht="15.75" customHeight="1">
      <c r="C753" s="55"/>
      <c r="D753" s="55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98"/>
      <c r="BE753" s="51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  <c r="BU753" s="28"/>
      <c r="BV753" s="28"/>
      <c r="BW753" s="28"/>
      <c r="BX753" s="28"/>
    </row>
    <row r="754" spans="3:76" ht="15.75" customHeight="1">
      <c r="C754" s="55"/>
      <c r="D754" s="55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98"/>
      <c r="BE754" s="51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  <c r="BU754" s="28"/>
      <c r="BV754" s="28"/>
      <c r="BW754" s="28"/>
      <c r="BX754" s="28"/>
    </row>
    <row r="755" spans="3:76" ht="15.75" customHeight="1">
      <c r="C755" s="55"/>
      <c r="D755" s="55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98"/>
      <c r="BE755" s="51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  <c r="BU755" s="28"/>
      <c r="BV755" s="28"/>
      <c r="BW755" s="28"/>
      <c r="BX755" s="28"/>
    </row>
    <row r="756" spans="3:76" ht="15.75" customHeight="1">
      <c r="C756" s="55"/>
      <c r="D756" s="55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98"/>
      <c r="BE756" s="51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</row>
    <row r="757" spans="3:76" ht="15.75" customHeight="1">
      <c r="C757" s="55"/>
      <c r="D757" s="55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98"/>
      <c r="BE757" s="51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  <c r="BU757" s="28"/>
      <c r="BV757" s="28"/>
      <c r="BW757" s="28"/>
      <c r="BX757" s="28"/>
    </row>
    <row r="758" spans="3:76" ht="15.75" customHeight="1">
      <c r="C758" s="55"/>
      <c r="D758" s="55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98"/>
      <c r="BE758" s="51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  <c r="BU758" s="28"/>
      <c r="BV758" s="28"/>
      <c r="BW758" s="28"/>
      <c r="BX758" s="28"/>
    </row>
    <row r="759" spans="3:76" ht="15.75" customHeight="1">
      <c r="C759" s="55"/>
      <c r="D759" s="55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98"/>
      <c r="BE759" s="51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  <c r="BU759" s="28"/>
      <c r="BV759" s="28"/>
      <c r="BW759" s="28"/>
      <c r="BX759" s="28"/>
    </row>
    <row r="760" spans="3:76" ht="15.75" customHeight="1">
      <c r="C760" s="55"/>
      <c r="D760" s="55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98"/>
      <c r="BE760" s="51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  <c r="BU760" s="28"/>
      <c r="BV760" s="28"/>
      <c r="BW760" s="28"/>
      <c r="BX760" s="28"/>
    </row>
    <row r="761" spans="3:76" ht="15.75" customHeight="1">
      <c r="C761" s="55"/>
      <c r="D761" s="55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98"/>
      <c r="BE761" s="51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  <c r="BU761" s="28"/>
      <c r="BV761" s="28"/>
      <c r="BW761" s="28"/>
      <c r="BX761" s="28"/>
    </row>
    <row r="762" spans="3:76" ht="15.75" customHeight="1">
      <c r="C762" s="55"/>
      <c r="D762" s="55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98"/>
      <c r="BE762" s="51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  <c r="BU762" s="28"/>
      <c r="BV762" s="28"/>
      <c r="BW762" s="28"/>
      <c r="BX762" s="28"/>
    </row>
    <row r="763" spans="3:76" ht="15.75" customHeight="1">
      <c r="C763" s="55"/>
      <c r="D763" s="55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98"/>
      <c r="BE763" s="51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</row>
    <row r="764" spans="3:76" ht="15.75" customHeight="1">
      <c r="C764" s="55"/>
      <c r="D764" s="55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98"/>
      <c r="BE764" s="51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  <c r="BU764" s="28"/>
      <c r="BV764" s="28"/>
      <c r="BW764" s="28"/>
      <c r="BX764" s="28"/>
    </row>
    <row r="765" spans="3:76" ht="15.75" customHeight="1">
      <c r="C765" s="55"/>
      <c r="D765" s="55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98"/>
      <c r="BE765" s="51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  <c r="BU765" s="28"/>
      <c r="BV765" s="28"/>
      <c r="BW765" s="28"/>
      <c r="BX765" s="28"/>
    </row>
    <row r="766" spans="3:76" ht="15.75" customHeight="1">
      <c r="C766" s="55"/>
      <c r="D766" s="55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98"/>
      <c r="BE766" s="51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  <c r="BU766" s="28"/>
      <c r="BV766" s="28"/>
      <c r="BW766" s="28"/>
      <c r="BX766" s="28"/>
    </row>
    <row r="767" spans="3:76" ht="15.75" customHeight="1">
      <c r="C767" s="55"/>
      <c r="D767" s="55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98"/>
      <c r="BE767" s="51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  <c r="BU767" s="28"/>
      <c r="BV767" s="28"/>
      <c r="BW767" s="28"/>
      <c r="BX767" s="28"/>
    </row>
    <row r="768" spans="3:76" ht="15.75" customHeight="1">
      <c r="C768" s="55"/>
      <c r="D768" s="55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98"/>
      <c r="BE768" s="51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  <c r="BU768" s="28"/>
      <c r="BV768" s="28"/>
      <c r="BW768" s="28"/>
      <c r="BX768" s="28"/>
    </row>
    <row r="769" spans="3:76" ht="15.75" customHeight="1">
      <c r="C769" s="55"/>
      <c r="D769" s="55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98"/>
      <c r="BE769" s="51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  <c r="BU769" s="28"/>
      <c r="BV769" s="28"/>
      <c r="BW769" s="28"/>
      <c r="BX769" s="28"/>
    </row>
    <row r="770" spans="3:76" ht="15.75" customHeight="1">
      <c r="C770" s="55"/>
      <c r="D770" s="55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98"/>
      <c r="BE770" s="51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  <c r="BU770" s="28"/>
      <c r="BV770" s="28"/>
      <c r="BW770" s="28"/>
      <c r="BX770" s="28"/>
    </row>
    <row r="771" spans="3:76" ht="15.75" customHeight="1">
      <c r="C771" s="55"/>
      <c r="D771" s="55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98"/>
      <c r="BE771" s="51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  <c r="BU771" s="28"/>
      <c r="BV771" s="28"/>
      <c r="BW771" s="28"/>
      <c r="BX771" s="28"/>
    </row>
    <row r="772" spans="3:76" ht="15.75" customHeight="1">
      <c r="C772" s="55"/>
      <c r="D772" s="55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98"/>
      <c r="BE772" s="51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  <c r="BU772" s="28"/>
      <c r="BV772" s="28"/>
      <c r="BW772" s="28"/>
      <c r="BX772" s="28"/>
    </row>
    <row r="773" spans="3:76" ht="15.75" customHeight="1">
      <c r="C773" s="55"/>
      <c r="D773" s="55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98"/>
      <c r="BE773" s="51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  <c r="BU773" s="28"/>
      <c r="BV773" s="28"/>
      <c r="BW773" s="28"/>
      <c r="BX773" s="28"/>
    </row>
    <row r="774" spans="3:76" ht="15.75" customHeight="1">
      <c r="C774" s="55"/>
      <c r="D774" s="55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98"/>
      <c r="BE774" s="51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  <c r="BU774" s="28"/>
      <c r="BV774" s="28"/>
      <c r="BW774" s="28"/>
      <c r="BX774" s="28"/>
    </row>
    <row r="775" spans="3:76" ht="15.75" customHeight="1">
      <c r="C775" s="55"/>
      <c r="D775" s="55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98"/>
      <c r="BE775" s="51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  <c r="BU775" s="28"/>
      <c r="BV775" s="28"/>
      <c r="BW775" s="28"/>
      <c r="BX775" s="28"/>
    </row>
    <row r="776" spans="3:76" ht="15.75" customHeight="1">
      <c r="C776" s="55"/>
      <c r="D776" s="55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98"/>
      <c r="BE776" s="51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  <c r="BU776" s="28"/>
      <c r="BV776" s="28"/>
      <c r="BW776" s="28"/>
      <c r="BX776" s="28"/>
    </row>
    <row r="777" spans="3:76" ht="15.75" customHeight="1">
      <c r="C777" s="55"/>
      <c r="D777" s="55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98"/>
      <c r="BE777" s="51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  <c r="BU777" s="28"/>
      <c r="BV777" s="28"/>
      <c r="BW777" s="28"/>
      <c r="BX777" s="28"/>
    </row>
    <row r="778" spans="3:76" ht="15.75" customHeight="1">
      <c r="C778" s="55"/>
      <c r="D778" s="55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98"/>
      <c r="BE778" s="51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  <c r="BU778" s="28"/>
      <c r="BV778" s="28"/>
      <c r="BW778" s="28"/>
      <c r="BX778" s="28"/>
    </row>
    <row r="779" spans="3:76" ht="15.75" customHeight="1">
      <c r="C779" s="55"/>
      <c r="D779" s="55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98"/>
      <c r="BE779" s="51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  <c r="BU779" s="28"/>
      <c r="BV779" s="28"/>
      <c r="BW779" s="28"/>
      <c r="BX779" s="28"/>
    </row>
    <row r="780" spans="3:76" ht="15.75" customHeight="1">
      <c r="C780" s="55"/>
      <c r="D780" s="55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98"/>
      <c r="BE780" s="51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  <c r="BU780" s="28"/>
      <c r="BV780" s="28"/>
      <c r="BW780" s="28"/>
      <c r="BX780" s="28"/>
    </row>
    <row r="781" spans="3:76" ht="15.75" customHeight="1">
      <c r="C781" s="55"/>
      <c r="D781" s="55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98"/>
      <c r="BE781" s="51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  <c r="BU781" s="28"/>
      <c r="BV781" s="28"/>
      <c r="BW781" s="28"/>
      <c r="BX781" s="28"/>
    </row>
    <row r="782" spans="3:76" ht="15.75" customHeight="1">
      <c r="C782" s="55"/>
      <c r="D782" s="55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98"/>
      <c r="BE782" s="51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</row>
    <row r="783" spans="3:76" ht="15.75" customHeight="1">
      <c r="C783" s="55"/>
      <c r="D783" s="55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98"/>
      <c r="BE783" s="51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  <c r="BU783" s="28"/>
      <c r="BV783" s="28"/>
      <c r="BW783" s="28"/>
      <c r="BX783" s="28"/>
    </row>
    <row r="784" spans="3:76" ht="15.75" customHeight="1">
      <c r="C784" s="55"/>
      <c r="D784" s="55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98"/>
      <c r="BE784" s="51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  <c r="BU784" s="28"/>
      <c r="BV784" s="28"/>
      <c r="BW784" s="28"/>
      <c r="BX784" s="28"/>
    </row>
    <row r="785" spans="3:76" ht="15.75" customHeight="1">
      <c r="C785" s="55"/>
      <c r="D785" s="55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98"/>
      <c r="BE785" s="51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  <c r="BU785" s="28"/>
      <c r="BV785" s="28"/>
      <c r="BW785" s="28"/>
      <c r="BX785" s="28"/>
    </row>
    <row r="786" spans="3:76" ht="15.75" customHeight="1">
      <c r="C786" s="55"/>
      <c r="D786" s="55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98"/>
      <c r="BE786" s="51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  <c r="BU786" s="28"/>
      <c r="BV786" s="28"/>
      <c r="BW786" s="28"/>
      <c r="BX786" s="28"/>
    </row>
    <row r="787" spans="3:76" ht="15.75" customHeight="1">
      <c r="C787" s="55"/>
      <c r="D787" s="55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98"/>
      <c r="BE787" s="51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  <c r="BU787" s="28"/>
      <c r="BV787" s="28"/>
      <c r="BW787" s="28"/>
      <c r="BX787" s="28"/>
    </row>
    <row r="788" spans="3:76" ht="15.75" customHeight="1">
      <c r="C788" s="55"/>
      <c r="D788" s="55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98"/>
      <c r="BE788" s="51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  <c r="BU788" s="28"/>
      <c r="BV788" s="28"/>
      <c r="BW788" s="28"/>
      <c r="BX788" s="28"/>
    </row>
    <row r="789" spans="3:76" ht="15.75" customHeight="1">
      <c r="C789" s="55"/>
      <c r="D789" s="55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98"/>
      <c r="BE789" s="51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</row>
    <row r="790" spans="3:76" ht="15.75" customHeight="1">
      <c r="C790" s="55"/>
      <c r="D790" s="55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98"/>
      <c r="BE790" s="51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  <c r="BU790" s="28"/>
      <c r="BV790" s="28"/>
      <c r="BW790" s="28"/>
      <c r="BX790" s="28"/>
    </row>
    <row r="791" spans="3:76" ht="15.75" customHeight="1">
      <c r="C791" s="55"/>
      <c r="D791" s="55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98"/>
      <c r="BE791" s="51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  <c r="BU791" s="28"/>
      <c r="BV791" s="28"/>
      <c r="BW791" s="28"/>
      <c r="BX791" s="28"/>
    </row>
    <row r="792" spans="3:76" ht="15.75" customHeight="1">
      <c r="C792" s="55"/>
      <c r="D792" s="55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98"/>
      <c r="BE792" s="51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  <c r="BU792" s="28"/>
      <c r="BV792" s="28"/>
      <c r="BW792" s="28"/>
      <c r="BX792" s="28"/>
    </row>
    <row r="793" spans="3:76" ht="15.75" customHeight="1">
      <c r="C793" s="55"/>
      <c r="D793" s="55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98"/>
      <c r="BE793" s="51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  <c r="BU793" s="28"/>
      <c r="BV793" s="28"/>
      <c r="BW793" s="28"/>
      <c r="BX793" s="28"/>
    </row>
    <row r="794" spans="3:76" ht="15.75" customHeight="1">
      <c r="C794" s="55"/>
      <c r="D794" s="55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98"/>
      <c r="BE794" s="51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  <c r="BU794" s="28"/>
      <c r="BV794" s="28"/>
      <c r="BW794" s="28"/>
      <c r="BX794" s="28"/>
    </row>
    <row r="795" spans="3:76" ht="15.75" customHeight="1">
      <c r="C795" s="55"/>
      <c r="D795" s="55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98"/>
      <c r="BE795" s="51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  <c r="BU795" s="28"/>
      <c r="BV795" s="28"/>
      <c r="BW795" s="28"/>
      <c r="BX795" s="28"/>
    </row>
    <row r="796" spans="3:76" ht="15.75" customHeight="1">
      <c r="C796" s="55"/>
      <c r="D796" s="55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98"/>
      <c r="BE796" s="51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  <c r="BU796" s="28"/>
      <c r="BV796" s="28"/>
      <c r="BW796" s="28"/>
      <c r="BX796" s="28"/>
    </row>
    <row r="797" spans="3:76" ht="15.75" customHeight="1">
      <c r="C797" s="55"/>
      <c r="D797" s="55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98"/>
      <c r="BE797" s="51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  <c r="BU797" s="28"/>
      <c r="BV797" s="28"/>
      <c r="BW797" s="28"/>
      <c r="BX797" s="28"/>
    </row>
    <row r="798" spans="3:76" ht="15.75" customHeight="1">
      <c r="C798" s="55"/>
      <c r="D798" s="55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98"/>
      <c r="BE798" s="51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  <c r="BU798" s="28"/>
      <c r="BV798" s="28"/>
      <c r="BW798" s="28"/>
      <c r="BX798" s="28"/>
    </row>
    <row r="799" spans="3:76" ht="15.75" customHeight="1">
      <c r="C799" s="55"/>
      <c r="D799" s="55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98"/>
      <c r="BE799" s="51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</row>
    <row r="800" spans="3:76" ht="15.75" customHeight="1">
      <c r="C800" s="55"/>
      <c r="D800" s="55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98"/>
      <c r="BE800" s="51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</row>
    <row r="801" spans="3:76" ht="15.75" customHeight="1">
      <c r="C801" s="55"/>
      <c r="D801" s="55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98"/>
      <c r="BE801" s="51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</row>
    <row r="802" spans="3:76" ht="15.75" customHeight="1">
      <c r="C802" s="55"/>
      <c r="D802" s="55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98"/>
      <c r="BE802" s="51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</row>
    <row r="803" spans="3:76" ht="15.75" customHeight="1">
      <c r="C803" s="55"/>
      <c r="D803" s="55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98"/>
      <c r="BE803" s="51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</row>
    <row r="804" spans="3:76" ht="15.75" customHeight="1">
      <c r="C804" s="55"/>
      <c r="D804" s="55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98"/>
      <c r="BE804" s="51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</row>
    <row r="805" spans="3:76" ht="15.75" customHeight="1">
      <c r="C805" s="55"/>
      <c r="D805" s="55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98"/>
      <c r="BE805" s="51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  <c r="BU805" s="28"/>
      <c r="BV805" s="28"/>
      <c r="BW805" s="28"/>
      <c r="BX805" s="28"/>
    </row>
    <row r="806" spans="3:76" ht="15.75" customHeight="1">
      <c r="C806" s="55"/>
      <c r="D806" s="55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98"/>
      <c r="BE806" s="51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</row>
    <row r="807" spans="3:76" ht="15.75" customHeight="1">
      <c r="C807" s="55"/>
      <c r="D807" s="55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98"/>
      <c r="BE807" s="51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  <c r="BU807" s="28"/>
      <c r="BV807" s="28"/>
      <c r="BW807" s="28"/>
      <c r="BX807" s="28"/>
    </row>
    <row r="808" spans="3:76" ht="15.75" customHeight="1">
      <c r="C808" s="55"/>
      <c r="D808" s="55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98"/>
      <c r="BE808" s="51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</row>
    <row r="809" spans="3:76" ht="15.75" customHeight="1">
      <c r="C809" s="55"/>
      <c r="D809" s="55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98"/>
      <c r="BE809" s="51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</row>
    <row r="810" spans="3:76" ht="15.75" customHeight="1">
      <c r="C810" s="55"/>
      <c r="D810" s="55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98"/>
      <c r="BE810" s="51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</row>
    <row r="811" spans="3:76" ht="15.75" customHeight="1">
      <c r="C811" s="55"/>
      <c r="D811" s="55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98"/>
      <c r="BE811" s="51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</row>
    <row r="812" spans="3:76" ht="15.75" customHeight="1">
      <c r="C812" s="55"/>
      <c r="D812" s="55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98"/>
      <c r="BE812" s="51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</row>
    <row r="813" spans="3:76" ht="15.75" customHeight="1">
      <c r="C813" s="55"/>
      <c r="D813" s="55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98"/>
      <c r="BE813" s="51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</row>
    <row r="814" spans="3:76" ht="15.75" customHeight="1">
      <c r="C814" s="55"/>
      <c r="D814" s="55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98"/>
      <c r="BE814" s="51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</row>
    <row r="815" spans="3:76" ht="15.75" customHeight="1">
      <c r="C815" s="55"/>
      <c r="D815" s="55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98"/>
      <c r="BE815" s="51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</row>
    <row r="816" spans="3:76" ht="15.75" customHeight="1">
      <c r="C816" s="55"/>
      <c r="D816" s="55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98"/>
      <c r="BE816" s="51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</row>
    <row r="817" spans="3:76" ht="15.75" customHeight="1">
      <c r="C817" s="55"/>
      <c r="D817" s="55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98"/>
      <c r="BE817" s="51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</row>
    <row r="818" spans="3:76" ht="15.75" customHeight="1">
      <c r="C818" s="55"/>
      <c r="D818" s="55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98"/>
      <c r="BE818" s="51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</row>
    <row r="819" spans="3:76" ht="15.75" customHeight="1">
      <c r="C819" s="55"/>
      <c r="D819" s="55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98"/>
      <c r="BE819" s="51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</row>
    <row r="820" spans="3:76" ht="15.75" customHeight="1">
      <c r="C820" s="55"/>
      <c r="D820" s="55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98"/>
      <c r="BE820" s="51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</row>
    <row r="821" spans="3:76" ht="15.75" customHeight="1">
      <c r="C821" s="55"/>
      <c r="D821" s="55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98"/>
      <c r="BE821" s="51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</row>
    <row r="822" spans="3:76" ht="15.75" customHeight="1">
      <c r="C822" s="55"/>
      <c r="D822" s="55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98"/>
      <c r="BE822" s="51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</row>
    <row r="823" spans="3:76" ht="15.75" customHeight="1">
      <c r="C823" s="55"/>
      <c r="D823" s="55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98"/>
      <c r="BE823" s="51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</row>
    <row r="824" spans="3:76" ht="15.75" customHeight="1">
      <c r="C824" s="55"/>
      <c r="D824" s="55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98"/>
      <c r="BE824" s="51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</row>
    <row r="825" spans="3:76" ht="15.75" customHeight="1">
      <c r="C825" s="55"/>
      <c r="D825" s="55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98"/>
      <c r="BE825" s="51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</row>
    <row r="826" spans="3:76" ht="15.75" customHeight="1">
      <c r="C826" s="55"/>
      <c r="D826" s="55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98"/>
      <c r="BE826" s="51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</row>
    <row r="827" spans="3:76" ht="15.75" customHeight="1">
      <c r="C827" s="55"/>
      <c r="D827" s="55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98"/>
      <c r="BE827" s="51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</row>
    <row r="828" spans="3:76" ht="15.75" customHeight="1">
      <c r="C828" s="55"/>
      <c r="D828" s="55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98"/>
      <c r="BE828" s="51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</row>
    <row r="829" spans="3:76" ht="15.75" customHeight="1">
      <c r="C829" s="55"/>
      <c r="D829" s="55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98"/>
      <c r="BE829" s="51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</row>
    <row r="830" spans="3:76" ht="15.75" customHeight="1">
      <c r="C830" s="55"/>
      <c r="D830" s="55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98"/>
      <c r="BE830" s="51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  <c r="BU830" s="28"/>
      <c r="BV830" s="28"/>
      <c r="BW830" s="28"/>
      <c r="BX830" s="28"/>
    </row>
    <row r="831" spans="3:76" ht="15.75" customHeight="1">
      <c r="C831" s="55"/>
      <c r="D831" s="55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98"/>
      <c r="BE831" s="51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  <c r="BU831" s="28"/>
      <c r="BV831" s="28"/>
      <c r="BW831" s="28"/>
      <c r="BX831" s="28"/>
    </row>
    <row r="832" spans="3:76" ht="15.75" customHeight="1">
      <c r="C832" s="55"/>
      <c r="D832" s="55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98"/>
      <c r="BE832" s="51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  <c r="BU832" s="28"/>
      <c r="BV832" s="28"/>
      <c r="BW832" s="28"/>
      <c r="BX832" s="28"/>
    </row>
    <row r="833" spans="3:76" ht="15.75" customHeight="1">
      <c r="C833" s="55"/>
      <c r="D833" s="55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98"/>
      <c r="BE833" s="51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  <c r="BU833" s="28"/>
      <c r="BV833" s="28"/>
      <c r="BW833" s="28"/>
      <c r="BX833" s="28"/>
    </row>
    <row r="834" spans="3:76" ht="15.75" customHeight="1">
      <c r="C834" s="55"/>
      <c r="D834" s="55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98"/>
      <c r="BE834" s="51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  <c r="BU834" s="28"/>
      <c r="BV834" s="28"/>
      <c r="BW834" s="28"/>
      <c r="BX834" s="28"/>
    </row>
    <row r="835" spans="3:76" ht="15.75" customHeight="1">
      <c r="C835" s="55"/>
      <c r="D835" s="55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98"/>
      <c r="BE835" s="51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  <c r="BU835" s="28"/>
      <c r="BV835" s="28"/>
      <c r="BW835" s="28"/>
      <c r="BX835" s="28"/>
    </row>
    <row r="836" spans="3:76" ht="15.75" customHeight="1">
      <c r="C836" s="55"/>
      <c r="D836" s="55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98"/>
      <c r="BE836" s="51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</row>
    <row r="837" spans="3:76" ht="15.75" customHeight="1">
      <c r="C837" s="55"/>
      <c r="D837" s="55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98"/>
      <c r="BE837" s="51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  <c r="BU837" s="28"/>
      <c r="BV837" s="28"/>
      <c r="BW837" s="28"/>
      <c r="BX837" s="28"/>
    </row>
    <row r="838" spans="3:76" ht="15.75" customHeight="1">
      <c r="C838" s="55"/>
      <c r="D838" s="55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98"/>
      <c r="BE838" s="51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</row>
    <row r="839" spans="3:76" ht="15.75" customHeight="1">
      <c r="C839" s="55"/>
      <c r="D839" s="55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98"/>
      <c r="BE839" s="51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  <c r="BU839" s="28"/>
      <c r="BV839" s="28"/>
      <c r="BW839" s="28"/>
      <c r="BX839" s="28"/>
    </row>
    <row r="840" spans="3:76" ht="15.75" customHeight="1">
      <c r="C840" s="55"/>
      <c r="D840" s="55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98"/>
      <c r="BE840" s="51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  <c r="BU840" s="28"/>
      <c r="BV840" s="28"/>
      <c r="BW840" s="28"/>
      <c r="BX840" s="28"/>
    </row>
    <row r="841" spans="3:76" ht="15.75" customHeight="1">
      <c r="C841" s="55"/>
      <c r="D841" s="55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98"/>
      <c r="BE841" s="51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  <c r="BU841" s="28"/>
      <c r="BV841" s="28"/>
      <c r="BW841" s="28"/>
      <c r="BX841" s="28"/>
    </row>
    <row r="842" spans="3:76" ht="15.75" customHeight="1">
      <c r="C842" s="55"/>
      <c r="D842" s="55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98"/>
      <c r="BE842" s="51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  <c r="BU842" s="28"/>
      <c r="BV842" s="28"/>
      <c r="BW842" s="28"/>
      <c r="BX842" s="28"/>
    </row>
    <row r="843" spans="3:76" ht="15.75" customHeight="1">
      <c r="C843" s="55"/>
      <c r="D843" s="55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98"/>
      <c r="BE843" s="51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  <c r="BU843" s="28"/>
      <c r="BV843" s="28"/>
      <c r="BW843" s="28"/>
      <c r="BX843" s="28"/>
    </row>
    <row r="844" spans="3:76" ht="15.75" customHeight="1">
      <c r="C844" s="55"/>
      <c r="D844" s="55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98"/>
      <c r="BE844" s="51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  <c r="BU844" s="28"/>
      <c r="BV844" s="28"/>
      <c r="BW844" s="28"/>
      <c r="BX844" s="28"/>
    </row>
    <row r="845" spans="3:76" ht="15.75" customHeight="1">
      <c r="C845" s="55"/>
      <c r="D845" s="55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98"/>
      <c r="BE845" s="51"/>
      <c r="BF845" s="28"/>
      <c r="BG845" s="28"/>
      <c r="BH845" s="28"/>
      <c r="BI845" s="28"/>
      <c r="BJ845" s="28"/>
      <c r="BK845" s="28"/>
      <c r="BL845" s="28"/>
      <c r="BM845" s="28"/>
      <c r="BN845" s="28"/>
      <c r="BO845" s="28"/>
      <c r="BP845" s="28"/>
      <c r="BQ845" s="28"/>
      <c r="BR845" s="28"/>
      <c r="BS845" s="28"/>
      <c r="BT845" s="28"/>
      <c r="BU845" s="28"/>
      <c r="BV845" s="28"/>
      <c r="BW845" s="28"/>
      <c r="BX845" s="28"/>
    </row>
    <row r="846" spans="3:76" ht="15.75" customHeight="1">
      <c r="C846" s="55"/>
      <c r="D846" s="55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98"/>
      <c r="BE846" s="51"/>
      <c r="BF846" s="28"/>
      <c r="BG846" s="28"/>
      <c r="BH846" s="28"/>
      <c r="BI846" s="28"/>
      <c r="BJ846" s="28"/>
      <c r="BK846" s="28"/>
      <c r="BL846" s="28"/>
      <c r="BM846" s="28"/>
      <c r="BN846" s="28"/>
      <c r="BO846" s="28"/>
      <c r="BP846" s="28"/>
      <c r="BQ846" s="28"/>
      <c r="BR846" s="28"/>
      <c r="BS846" s="28"/>
      <c r="BT846" s="28"/>
      <c r="BU846" s="28"/>
      <c r="BV846" s="28"/>
      <c r="BW846" s="28"/>
      <c r="BX846" s="28"/>
    </row>
    <row r="847" spans="3:76" ht="15.75" customHeight="1">
      <c r="C847" s="55"/>
      <c r="D847" s="55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98"/>
      <c r="BE847" s="51"/>
      <c r="BF847" s="28"/>
      <c r="BG847" s="28"/>
      <c r="BH847" s="28"/>
      <c r="BI847" s="28"/>
      <c r="BJ847" s="28"/>
      <c r="BK847" s="28"/>
      <c r="BL847" s="28"/>
      <c r="BM847" s="28"/>
      <c r="BN847" s="28"/>
      <c r="BO847" s="28"/>
      <c r="BP847" s="28"/>
      <c r="BQ847" s="28"/>
      <c r="BR847" s="28"/>
      <c r="BS847" s="28"/>
      <c r="BT847" s="28"/>
      <c r="BU847" s="28"/>
      <c r="BV847" s="28"/>
      <c r="BW847" s="28"/>
      <c r="BX847" s="28"/>
    </row>
    <row r="848" spans="3:76" ht="15.75" customHeight="1">
      <c r="C848" s="55"/>
      <c r="D848" s="55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98"/>
      <c r="BE848" s="51"/>
      <c r="BF848" s="28"/>
      <c r="BG848" s="28"/>
      <c r="BH848" s="28"/>
      <c r="BI848" s="28"/>
      <c r="BJ848" s="28"/>
      <c r="BK848" s="28"/>
      <c r="BL848" s="28"/>
      <c r="BM848" s="28"/>
      <c r="BN848" s="28"/>
      <c r="BO848" s="28"/>
      <c r="BP848" s="28"/>
      <c r="BQ848" s="28"/>
      <c r="BR848" s="28"/>
      <c r="BS848" s="28"/>
      <c r="BT848" s="28"/>
      <c r="BU848" s="28"/>
      <c r="BV848" s="28"/>
      <c r="BW848" s="28"/>
      <c r="BX848" s="28"/>
    </row>
    <row r="849" spans="3:76" ht="15.75" customHeight="1">
      <c r="C849" s="55"/>
      <c r="D849" s="55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98"/>
      <c r="BE849" s="51"/>
      <c r="BF849" s="28"/>
      <c r="BG849" s="28"/>
      <c r="BH849" s="28"/>
      <c r="BI849" s="28"/>
      <c r="BJ849" s="28"/>
      <c r="BK849" s="28"/>
      <c r="BL849" s="28"/>
      <c r="BM849" s="28"/>
      <c r="BN849" s="28"/>
      <c r="BO849" s="28"/>
      <c r="BP849" s="28"/>
      <c r="BQ849" s="28"/>
      <c r="BR849" s="28"/>
      <c r="BS849" s="28"/>
      <c r="BT849" s="28"/>
      <c r="BU849" s="28"/>
      <c r="BV849" s="28"/>
      <c r="BW849" s="28"/>
      <c r="BX849" s="28"/>
    </row>
    <row r="850" spans="3:76" ht="15.75" customHeight="1">
      <c r="C850" s="55"/>
      <c r="D850" s="55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98"/>
      <c r="BE850" s="51"/>
      <c r="BF850" s="28"/>
      <c r="BG850" s="28"/>
      <c r="BH850" s="28"/>
      <c r="BI850" s="28"/>
      <c r="BJ850" s="28"/>
      <c r="BK850" s="28"/>
      <c r="BL850" s="28"/>
      <c r="BM850" s="28"/>
      <c r="BN850" s="28"/>
      <c r="BO850" s="28"/>
      <c r="BP850" s="28"/>
      <c r="BQ850" s="28"/>
      <c r="BR850" s="28"/>
      <c r="BS850" s="28"/>
      <c r="BT850" s="28"/>
      <c r="BU850" s="28"/>
      <c r="BV850" s="28"/>
      <c r="BW850" s="28"/>
      <c r="BX850" s="28"/>
    </row>
    <row r="851" spans="3:76" ht="15.75" customHeight="1">
      <c r="C851" s="55"/>
      <c r="D851" s="55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98"/>
      <c r="BE851" s="51"/>
      <c r="BF851" s="28"/>
      <c r="BG851" s="28"/>
      <c r="BH851" s="28"/>
      <c r="BI851" s="28"/>
      <c r="BJ851" s="28"/>
      <c r="BK851" s="28"/>
      <c r="BL851" s="28"/>
      <c r="BM851" s="28"/>
      <c r="BN851" s="28"/>
      <c r="BO851" s="28"/>
      <c r="BP851" s="28"/>
      <c r="BQ851" s="28"/>
      <c r="BR851" s="28"/>
      <c r="BS851" s="28"/>
      <c r="BT851" s="28"/>
      <c r="BU851" s="28"/>
      <c r="BV851" s="28"/>
      <c r="BW851" s="28"/>
      <c r="BX851" s="28"/>
    </row>
    <row r="852" spans="3:76" ht="15.75" customHeight="1">
      <c r="C852" s="55"/>
      <c r="D852" s="55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98"/>
      <c r="BE852" s="51"/>
      <c r="BF852" s="28"/>
      <c r="BG852" s="28"/>
      <c r="BH852" s="28"/>
      <c r="BI852" s="28"/>
      <c r="BJ852" s="28"/>
      <c r="BK852" s="28"/>
      <c r="BL852" s="28"/>
      <c r="BM852" s="28"/>
      <c r="BN852" s="28"/>
      <c r="BO852" s="28"/>
      <c r="BP852" s="28"/>
      <c r="BQ852" s="28"/>
      <c r="BR852" s="28"/>
      <c r="BS852" s="28"/>
      <c r="BT852" s="28"/>
      <c r="BU852" s="28"/>
      <c r="BV852" s="28"/>
      <c r="BW852" s="28"/>
      <c r="BX852" s="28"/>
    </row>
    <row r="853" spans="3:76" ht="15.75" customHeight="1">
      <c r="C853" s="55"/>
      <c r="D853" s="55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98"/>
      <c r="BE853" s="51"/>
      <c r="BF853" s="28"/>
      <c r="BG853" s="28"/>
      <c r="BH853" s="28"/>
      <c r="BI853" s="28"/>
      <c r="BJ853" s="28"/>
      <c r="BK853" s="28"/>
      <c r="BL853" s="28"/>
      <c r="BM853" s="28"/>
      <c r="BN853" s="28"/>
      <c r="BO853" s="28"/>
      <c r="BP853" s="28"/>
      <c r="BQ853" s="28"/>
      <c r="BR853" s="28"/>
      <c r="BS853" s="28"/>
      <c r="BT853" s="28"/>
      <c r="BU853" s="28"/>
      <c r="BV853" s="28"/>
      <c r="BW853" s="28"/>
      <c r="BX853" s="28"/>
    </row>
    <row r="854" spans="3:76" ht="15.75" customHeight="1">
      <c r="C854" s="55"/>
      <c r="D854" s="55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98"/>
      <c r="BE854" s="51"/>
      <c r="BF854" s="28"/>
      <c r="BG854" s="28"/>
      <c r="BH854" s="28"/>
      <c r="BI854" s="28"/>
      <c r="BJ854" s="28"/>
      <c r="BK854" s="28"/>
      <c r="BL854" s="28"/>
      <c r="BM854" s="28"/>
      <c r="BN854" s="28"/>
      <c r="BO854" s="28"/>
      <c r="BP854" s="28"/>
      <c r="BQ854" s="28"/>
      <c r="BR854" s="28"/>
      <c r="BS854" s="28"/>
      <c r="BT854" s="28"/>
      <c r="BU854" s="28"/>
      <c r="BV854" s="28"/>
      <c r="BW854" s="28"/>
      <c r="BX854" s="28"/>
    </row>
    <row r="855" spans="3:76" ht="15.75" customHeight="1">
      <c r="C855" s="55"/>
      <c r="D855" s="55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98"/>
      <c r="BE855" s="51"/>
      <c r="BF855" s="28"/>
      <c r="BG855" s="28"/>
      <c r="BH855" s="28"/>
      <c r="BI855" s="28"/>
      <c r="BJ855" s="28"/>
      <c r="BK855" s="28"/>
      <c r="BL855" s="28"/>
      <c r="BM855" s="28"/>
      <c r="BN855" s="28"/>
      <c r="BO855" s="28"/>
      <c r="BP855" s="28"/>
      <c r="BQ855" s="28"/>
      <c r="BR855" s="28"/>
      <c r="BS855" s="28"/>
      <c r="BT855" s="28"/>
      <c r="BU855" s="28"/>
      <c r="BV855" s="28"/>
      <c r="BW855" s="28"/>
      <c r="BX855" s="28"/>
    </row>
    <row r="856" spans="3:76" ht="15.75" customHeight="1">
      <c r="C856" s="55"/>
      <c r="D856" s="55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98"/>
      <c r="BE856" s="51"/>
      <c r="BF856" s="28"/>
      <c r="BG856" s="28"/>
      <c r="BH856" s="28"/>
      <c r="BI856" s="28"/>
      <c r="BJ856" s="28"/>
      <c r="BK856" s="28"/>
      <c r="BL856" s="28"/>
      <c r="BM856" s="28"/>
      <c r="BN856" s="28"/>
      <c r="BO856" s="28"/>
      <c r="BP856" s="28"/>
      <c r="BQ856" s="28"/>
      <c r="BR856" s="28"/>
      <c r="BS856" s="28"/>
      <c r="BT856" s="28"/>
      <c r="BU856" s="28"/>
      <c r="BV856" s="28"/>
      <c r="BW856" s="28"/>
      <c r="BX856" s="28"/>
    </row>
    <row r="857" spans="3:76" ht="15.75" customHeight="1">
      <c r="C857" s="55"/>
      <c r="D857" s="55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98"/>
      <c r="BE857" s="51"/>
      <c r="BF857" s="28"/>
      <c r="BG857" s="28"/>
      <c r="BH857" s="28"/>
      <c r="BI857" s="28"/>
      <c r="BJ857" s="28"/>
      <c r="BK857" s="28"/>
      <c r="BL857" s="28"/>
      <c r="BM857" s="28"/>
      <c r="BN857" s="28"/>
      <c r="BO857" s="28"/>
      <c r="BP857" s="28"/>
      <c r="BQ857" s="28"/>
      <c r="BR857" s="28"/>
      <c r="BS857" s="28"/>
      <c r="BT857" s="28"/>
      <c r="BU857" s="28"/>
      <c r="BV857" s="28"/>
      <c r="BW857" s="28"/>
      <c r="BX857" s="28"/>
    </row>
    <row r="858" spans="3:76" ht="15.75" customHeight="1">
      <c r="C858" s="55"/>
      <c r="D858" s="55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98"/>
      <c r="BE858" s="51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</row>
    <row r="859" spans="3:76" ht="15.75" customHeight="1">
      <c r="C859" s="55"/>
      <c r="D859" s="55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98"/>
      <c r="BE859" s="51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</row>
    <row r="860" spans="3:76" ht="15.75" customHeight="1">
      <c r="C860" s="55"/>
      <c r="D860" s="55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98"/>
      <c r="BE860" s="51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</row>
    <row r="861" spans="3:76" ht="15.75" customHeight="1">
      <c r="C861" s="55"/>
      <c r="D861" s="55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98"/>
      <c r="BE861" s="51"/>
      <c r="BF861" s="28"/>
      <c r="BG861" s="28"/>
      <c r="BH861" s="28"/>
      <c r="BI861" s="28"/>
      <c r="BJ861" s="28"/>
      <c r="BK861" s="28"/>
      <c r="BL861" s="28"/>
      <c r="BM861" s="28"/>
      <c r="BN861" s="28"/>
      <c r="BO861" s="28"/>
      <c r="BP861" s="28"/>
      <c r="BQ861" s="28"/>
      <c r="BR861" s="28"/>
      <c r="BS861" s="28"/>
      <c r="BT861" s="28"/>
      <c r="BU861" s="28"/>
      <c r="BV861" s="28"/>
      <c r="BW861" s="28"/>
      <c r="BX861" s="28"/>
    </row>
    <row r="862" spans="3:76" ht="15.75" customHeight="1">
      <c r="C862" s="55"/>
      <c r="D862" s="55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98"/>
      <c r="BE862" s="51"/>
      <c r="BF862" s="28"/>
      <c r="BG862" s="28"/>
      <c r="BH862" s="28"/>
      <c r="BI862" s="28"/>
      <c r="BJ862" s="28"/>
      <c r="BK862" s="28"/>
      <c r="BL862" s="28"/>
      <c r="BM862" s="28"/>
      <c r="BN862" s="28"/>
      <c r="BO862" s="28"/>
      <c r="BP862" s="28"/>
      <c r="BQ862" s="28"/>
      <c r="BR862" s="28"/>
      <c r="BS862" s="28"/>
      <c r="BT862" s="28"/>
      <c r="BU862" s="28"/>
      <c r="BV862" s="28"/>
      <c r="BW862" s="28"/>
      <c r="BX862" s="28"/>
    </row>
    <row r="863" spans="3:76" ht="15.75" customHeight="1">
      <c r="C863" s="55"/>
      <c r="D863" s="55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98"/>
      <c r="BE863" s="51"/>
      <c r="BF863" s="28"/>
      <c r="BG863" s="28"/>
      <c r="BH863" s="28"/>
      <c r="BI863" s="28"/>
      <c r="BJ863" s="28"/>
      <c r="BK863" s="28"/>
      <c r="BL863" s="28"/>
      <c r="BM863" s="28"/>
      <c r="BN863" s="28"/>
      <c r="BO863" s="28"/>
      <c r="BP863" s="28"/>
      <c r="BQ863" s="28"/>
      <c r="BR863" s="28"/>
      <c r="BS863" s="28"/>
      <c r="BT863" s="28"/>
      <c r="BU863" s="28"/>
      <c r="BV863" s="28"/>
      <c r="BW863" s="28"/>
      <c r="BX863" s="28"/>
    </row>
    <row r="864" spans="3:76" ht="15.75" customHeight="1">
      <c r="C864" s="55"/>
      <c r="D864" s="55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98"/>
      <c r="BE864" s="51"/>
      <c r="BF864" s="28"/>
      <c r="BG864" s="28"/>
      <c r="BH864" s="28"/>
      <c r="BI864" s="28"/>
      <c r="BJ864" s="28"/>
      <c r="BK864" s="28"/>
      <c r="BL864" s="28"/>
      <c r="BM864" s="28"/>
      <c r="BN864" s="28"/>
      <c r="BO864" s="28"/>
      <c r="BP864" s="28"/>
      <c r="BQ864" s="28"/>
      <c r="BR864" s="28"/>
      <c r="BS864" s="28"/>
      <c r="BT864" s="28"/>
      <c r="BU864" s="28"/>
      <c r="BV864" s="28"/>
      <c r="BW864" s="28"/>
      <c r="BX864" s="28"/>
    </row>
    <row r="865" spans="3:76" ht="15.75" customHeight="1">
      <c r="C865" s="55"/>
      <c r="D865" s="55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98"/>
      <c r="BE865" s="51"/>
      <c r="BF865" s="28"/>
      <c r="BG865" s="28"/>
      <c r="BH865" s="28"/>
      <c r="BI865" s="28"/>
      <c r="BJ865" s="28"/>
      <c r="BK865" s="28"/>
      <c r="BL865" s="28"/>
      <c r="BM865" s="28"/>
      <c r="BN865" s="28"/>
      <c r="BO865" s="28"/>
      <c r="BP865" s="28"/>
      <c r="BQ865" s="28"/>
      <c r="BR865" s="28"/>
      <c r="BS865" s="28"/>
      <c r="BT865" s="28"/>
      <c r="BU865" s="28"/>
      <c r="BV865" s="28"/>
      <c r="BW865" s="28"/>
      <c r="BX865" s="28"/>
    </row>
    <row r="866" spans="3:76" ht="15.75" customHeight="1">
      <c r="C866" s="55"/>
      <c r="D866" s="55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98"/>
      <c r="BE866" s="51"/>
      <c r="BF866" s="28"/>
      <c r="BG866" s="28"/>
      <c r="BH866" s="28"/>
      <c r="BI866" s="28"/>
      <c r="BJ866" s="28"/>
      <c r="BK866" s="28"/>
      <c r="BL866" s="28"/>
      <c r="BM866" s="28"/>
      <c r="BN866" s="28"/>
      <c r="BO866" s="28"/>
      <c r="BP866" s="28"/>
      <c r="BQ866" s="28"/>
      <c r="BR866" s="28"/>
      <c r="BS866" s="28"/>
      <c r="BT866" s="28"/>
      <c r="BU866" s="28"/>
      <c r="BV866" s="28"/>
      <c r="BW866" s="28"/>
      <c r="BX866" s="28"/>
    </row>
    <row r="867" spans="3:76" ht="15.75" customHeight="1">
      <c r="C867" s="55"/>
      <c r="D867" s="55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98"/>
      <c r="BE867" s="51"/>
      <c r="BF867" s="28"/>
      <c r="BG867" s="28"/>
      <c r="BH867" s="28"/>
      <c r="BI867" s="28"/>
      <c r="BJ867" s="28"/>
      <c r="BK867" s="28"/>
      <c r="BL867" s="28"/>
      <c r="BM867" s="28"/>
      <c r="BN867" s="28"/>
      <c r="BO867" s="28"/>
      <c r="BP867" s="28"/>
      <c r="BQ867" s="28"/>
      <c r="BR867" s="28"/>
      <c r="BS867" s="28"/>
      <c r="BT867" s="28"/>
      <c r="BU867" s="28"/>
      <c r="BV867" s="28"/>
      <c r="BW867" s="28"/>
      <c r="BX867" s="28"/>
    </row>
    <row r="868" spans="3:76" ht="15.75" customHeight="1">
      <c r="C868" s="55"/>
      <c r="D868" s="55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98"/>
      <c r="BE868" s="51"/>
      <c r="BF868" s="28"/>
      <c r="BG868" s="28"/>
      <c r="BH868" s="28"/>
      <c r="BI868" s="28"/>
      <c r="BJ868" s="28"/>
      <c r="BK868" s="28"/>
      <c r="BL868" s="28"/>
      <c r="BM868" s="28"/>
      <c r="BN868" s="28"/>
      <c r="BO868" s="28"/>
      <c r="BP868" s="28"/>
      <c r="BQ868" s="28"/>
      <c r="BR868" s="28"/>
      <c r="BS868" s="28"/>
      <c r="BT868" s="28"/>
      <c r="BU868" s="28"/>
      <c r="BV868" s="28"/>
      <c r="BW868" s="28"/>
      <c r="BX868" s="28"/>
    </row>
    <row r="869" spans="3:76" ht="15.75" customHeight="1">
      <c r="C869" s="55"/>
      <c r="D869" s="55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98"/>
      <c r="BE869" s="51"/>
      <c r="BF869" s="28"/>
      <c r="BG869" s="28"/>
      <c r="BH869" s="28"/>
      <c r="BI869" s="28"/>
      <c r="BJ869" s="28"/>
      <c r="BK869" s="28"/>
      <c r="BL869" s="28"/>
      <c r="BM869" s="28"/>
      <c r="BN869" s="28"/>
      <c r="BO869" s="28"/>
      <c r="BP869" s="28"/>
      <c r="BQ869" s="28"/>
      <c r="BR869" s="28"/>
      <c r="BS869" s="28"/>
      <c r="BT869" s="28"/>
      <c r="BU869" s="28"/>
      <c r="BV869" s="28"/>
      <c r="BW869" s="28"/>
      <c r="BX869" s="28"/>
    </row>
    <row r="870" spans="3:76" ht="15.75" customHeight="1">
      <c r="C870" s="55"/>
      <c r="D870" s="55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98"/>
      <c r="BE870" s="51"/>
      <c r="BF870" s="28"/>
      <c r="BG870" s="28"/>
      <c r="BH870" s="28"/>
      <c r="BI870" s="28"/>
      <c r="BJ870" s="28"/>
      <c r="BK870" s="28"/>
      <c r="BL870" s="28"/>
      <c r="BM870" s="28"/>
      <c r="BN870" s="28"/>
      <c r="BO870" s="28"/>
      <c r="BP870" s="28"/>
      <c r="BQ870" s="28"/>
      <c r="BR870" s="28"/>
      <c r="BS870" s="28"/>
      <c r="BT870" s="28"/>
      <c r="BU870" s="28"/>
      <c r="BV870" s="28"/>
      <c r="BW870" s="28"/>
      <c r="BX870" s="28"/>
    </row>
    <row r="871" spans="3:76" ht="15.75" customHeight="1">
      <c r="C871" s="55"/>
      <c r="D871" s="55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98"/>
      <c r="BE871" s="51"/>
      <c r="BF871" s="28"/>
      <c r="BG871" s="28"/>
      <c r="BH871" s="28"/>
      <c r="BI871" s="28"/>
      <c r="BJ871" s="28"/>
      <c r="BK871" s="28"/>
      <c r="BL871" s="28"/>
      <c r="BM871" s="28"/>
      <c r="BN871" s="28"/>
      <c r="BO871" s="28"/>
      <c r="BP871" s="28"/>
      <c r="BQ871" s="28"/>
      <c r="BR871" s="28"/>
      <c r="BS871" s="28"/>
      <c r="BT871" s="28"/>
      <c r="BU871" s="28"/>
      <c r="BV871" s="28"/>
      <c r="BW871" s="28"/>
      <c r="BX871" s="28"/>
    </row>
    <row r="872" spans="3:76" ht="15.75" customHeight="1">
      <c r="C872" s="55"/>
      <c r="D872" s="55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98"/>
      <c r="BE872" s="51"/>
      <c r="BF872" s="28"/>
      <c r="BG872" s="28"/>
      <c r="BH872" s="28"/>
      <c r="BI872" s="28"/>
      <c r="BJ872" s="28"/>
      <c r="BK872" s="28"/>
      <c r="BL872" s="28"/>
      <c r="BM872" s="28"/>
      <c r="BN872" s="28"/>
      <c r="BO872" s="28"/>
      <c r="BP872" s="28"/>
      <c r="BQ872" s="28"/>
      <c r="BR872" s="28"/>
      <c r="BS872" s="28"/>
      <c r="BT872" s="28"/>
      <c r="BU872" s="28"/>
      <c r="BV872" s="28"/>
      <c r="BW872" s="28"/>
      <c r="BX872" s="28"/>
    </row>
    <row r="873" spans="3:76" ht="15.75" customHeight="1">
      <c r="C873" s="55"/>
      <c r="D873" s="55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98"/>
      <c r="BE873" s="51"/>
      <c r="BF873" s="28"/>
      <c r="BG873" s="28"/>
      <c r="BH873" s="28"/>
      <c r="BI873" s="28"/>
      <c r="BJ873" s="28"/>
      <c r="BK873" s="28"/>
      <c r="BL873" s="28"/>
      <c r="BM873" s="28"/>
      <c r="BN873" s="28"/>
      <c r="BO873" s="28"/>
      <c r="BP873" s="28"/>
      <c r="BQ873" s="28"/>
      <c r="BR873" s="28"/>
      <c r="BS873" s="28"/>
      <c r="BT873" s="28"/>
      <c r="BU873" s="28"/>
      <c r="BV873" s="28"/>
      <c r="BW873" s="28"/>
      <c r="BX873" s="28"/>
    </row>
    <row r="874" spans="3:76" ht="15.75" customHeight="1">
      <c r="C874" s="55"/>
      <c r="D874" s="55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98"/>
      <c r="BE874" s="51"/>
      <c r="BF874" s="28"/>
      <c r="BG874" s="28"/>
      <c r="BH874" s="28"/>
      <c r="BI874" s="28"/>
      <c r="BJ874" s="28"/>
      <c r="BK874" s="28"/>
      <c r="BL874" s="28"/>
      <c r="BM874" s="28"/>
      <c r="BN874" s="28"/>
      <c r="BO874" s="28"/>
      <c r="BP874" s="28"/>
      <c r="BQ874" s="28"/>
      <c r="BR874" s="28"/>
      <c r="BS874" s="28"/>
      <c r="BT874" s="28"/>
      <c r="BU874" s="28"/>
      <c r="BV874" s="28"/>
      <c r="BW874" s="28"/>
      <c r="BX874" s="28"/>
    </row>
    <row r="875" spans="3:76" ht="15.75" customHeight="1">
      <c r="C875" s="55"/>
      <c r="D875" s="55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98"/>
      <c r="BE875" s="51"/>
      <c r="BF875" s="28"/>
      <c r="BG875" s="28"/>
      <c r="BH875" s="28"/>
      <c r="BI875" s="28"/>
      <c r="BJ875" s="28"/>
      <c r="BK875" s="28"/>
      <c r="BL875" s="28"/>
      <c r="BM875" s="28"/>
      <c r="BN875" s="28"/>
      <c r="BO875" s="28"/>
      <c r="BP875" s="28"/>
      <c r="BQ875" s="28"/>
      <c r="BR875" s="28"/>
      <c r="BS875" s="28"/>
      <c r="BT875" s="28"/>
      <c r="BU875" s="28"/>
      <c r="BV875" s="28"/>
      <c r="BW875" s="28"/>
      <c r="BX875" s="28"/>
    </row>
    <row r="876" spans="3:76" ht="15.75" customHeight="1">
      <c r="C876" s="55"/>
      <c r="D876" s="55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98"/>
      <c r="BE876" s="51"/>
      <c r="BF876" s="28"/>
      <c r="BG876" s="28"/>
      <c r="BH876" s="28"/>
      <c r="BI876" s="28"/>
      <c r="BJ876" s="28"/>
      <c r="BK876" s="28"/>
      <c r="BL876" s="28"/>
      <c r="BM876" s="28"/>
      <c r="BN876" s="28"/>
      <c r="BO876" s="28"/>
      <c r="BP876" s="28"/>
      <c r="BQ876" s="28"/>
      <c r="BR876" s="28"/>
      <c r="BS876" s="28"/>
      <c r="BT876" s="28"/>
      <c r="BU876" s="28"/>
      <c r="BV876" s="28"/>
      <c r="BW876" s="28"/>
      <c r="BX876" s="28"/>
    </row>
    <row r="877" spans="3:76" ht="15.75" customHeight="1">
      <c r="C877" s="55"/>
      <c r="D877" s="55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98"/>
      <c r="BE877" s="51"/>
      <c r="BF877" s="28"/>
      <c r="BG877" s="28"/>
      <c r="BH877" s="28"/>
      <c r="BI877" s="28"/>
      <c r="BJ877" s="28"/>
      <c r="BK877" s="28"/>
      <c r="BL877" s="28"/>
      <c r="BM877" s="28"/>
      <c r="BN877" s="28"/>
      <c r="BO877" s="28"/>
      <c r="BP877" s="28"/>
      <c r="BQ877" s="28"/>
      <c r="BR877" s="28"/>
      <c r="BS877" s="28"/>
      <c r="BT877" s="28"/>
      <c r="BU877" s="28"/>
      <c r="BV877" s="28"/>
      <c r="BW877" s="28"/>
      <c r="BX877" s="28"/>
    </row>
    <row r="878" spans="3:76" ht="15.75" customHeight="1">
      <c r="C878" s="55"/>
      <c r="D878" s="55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98"/>
      <c r="BE878" s="51"/>
      <c r="BF878" s="28"/>
      <c r="BG878" s="28"/>
      <c r="BH878" s="28"/>
      <c r="BI878" s="28"/>
      <c r="BJ878" s="28"/>
      <c r="BK878" s="28"/>
      <c r="BL878" s="28"/>
      <c r="BM878" s="28"/>
      <c r="BN878" s="28"/>
      <c r="BO878" s="28"/>
      <c r="BP878" s="28"/>
      <c r="BQ878" s="28"/>
      <c r="BR878" s="28"/>
      <c r="BS878" s="28"/>
      <c r="BT878" s="28"/>
      <c r="BU878" s="28"/>
      <c r="BV878" s="28"/>
      <c r="BW878" s="28"/>
      <c r="BX878" s="28"/>
    </row>
    <row r="879" spans="3:76" ht="15.75" customHeight="1">
      <c r="C879" s="55"/>
      <c r="D879" s="55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98"/>
      <c r="BE879" s="51"/>
      <c r="BF879" s="28"/>
      <c r="BG879" s="28"/>
      <c r="BH879" s="28"/>
      <c r="BI879" s="28"/>
      <c r="BJ879" s="28"/>
      <c r="BK879" s="28"/>
      <c r="BL879" s="28"/>
      <c r="BM879" s="28"/>
      <c r="BN879" s="28"/>
      <c r="BO879" s="28"/>
      <c r="BP879" s="28"/>
      <c r="BQ879" s="28"/>
      <c r="BR879" s="28"/>
      <c r="BS879" s="28"/>
      <c r="BT879" s="28"/>
      <c r="BU879" s="28"/>
      <c r="BV879" s="28"/>
      <c r="BW879" s="28"/>
      <c r="BX879" s="28"/>
    </row>
    <row r="880" spans="3:76" ht="15.75" customHeight="1">
      <c r="C880" s="55"/>
      <c r="D880" s="55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98"/>
      <c r="BE880" s="51"/>
      <c r="BF880" s="28"/>
      <c r="BG880" s="28"/>
      <c r="BH880" s="28"/>
      <c r="BI880" s="28"/>
      <c r="BJ880" s="28"/>
      <c r="BK880" s="28"/>
      <c r="BL880" s="28"/>
      <c r="BM880" s="28"/>
      <c r="BN880" s="28"/>
      <c r="BO880" s="28"/>
      <c r="BP880" s="28"/>
      <c r="BQ880" s="28"/>
      <c r="BR880" s="28"/>
      <c r="BS880" s="28"/>
      <c r="BT880" s="28"/>
      <c r="BU880" s="28"/>
      <c r="BV880" s="28"/>
      <c r="BW880" s="28"/>
      <c r="BX880" s="28"/>
    </row>
    <row r="881" spans="3:76" ht="15.75" customHeight="1">
      <c r="C881" s="55"/>
      <c r="D881" s="55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98"/>
      <c r="BE881" s="51"/>
      <c r="BF881" s="28"/>
      <c r="BG881" s="28"/>
      <c r="BH881" s="28"/>
      <c r="BI881" s="28"/>
      <c r="BJ881" s="28"/>
      <c r="BK881" s="28"/>
      <c r="BL881" s="28"/>
      <c r="BM881" s="28"/>
      <c r="BN881" s="28"/>
      <c r="BO881" s="28"/>
      <c r="BP881" s="28"/>
      <c r="BQ881" s="28"/>
      <c r="BR881" s="28"/>
      <c r="BS881" s="28"/>
      <c r="BT881" s="28"/>
      <c r="BU881" s="28"/>
      <c r="BV881" s="28"/>
      <c r="BW881" s="28"/>
      <c r="BX881" s="28"/>
    </row>
    <row r="882" spans="3:76" ht="15.75" customHeight="1">
      <c r="C882" s="55"/>
      <c r="D882" s="55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98"/>
      <c r="BE882" s="51"/>
      <c r="BF882" s="28"/>
      <c r="BG882" s="28"/>
      <c r="BH882" s="28"/>
      <c r="BI882" s="28"/>
      <c r="BJ882" s="28"/>
      <c r="BK882" s="28"/>
      <c r="BL882" s="28"/>
      <c r="BM882" s="28"/>
      <c r="BN882" s="28"/>
      <c r="BO882" s="28"/>
      <c r="BP882" s="28"/>
      <c r="BQ882" s="28"/>
      <c r="BR882" s="28"/>
      <c r="BS882" s="28"/>
      <c r="BT882" s="28"/>
      <c r="BU882" s="28"/>
      <c r="BV882" s="28"/>
      <c r="BW882" s="28"/>
      <c r="BX882" s="28"/>
    </row>
    <row r="883" spans="3:76" ht="15.75" customHeight="1">
      <c r="C883" s="55"/>
      <c r="D883" s="55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98"/>
      <c r="BE883" s="51"/>
      <c r="BF883" s="28"/>
      <c r="BG883" s="28"/>
      <c r="BH883" s="28"/>
      <c r="BI883" s="28"/>
      <c r="BJ883" s="28"/>
      <c r="BK883" s="28"/>
      <c r="BL883" s="28"/>
      <c r="BM883" s="28"/>
      <c r="BN883" s="28"/>
      <c r="BO883" s="28"/>
      <c r="BP883" s="28"/>
      <c r="BQ883" s="28"/>
      <c r="BR883" s="28"/>
      <c r="BS883" s="28"/>
      <c r="BT883" s="28"/>
      <c r="BU883" s="28"/>
      <c r="BV883" s="28"/>
      <c r="BW883" s="28"/>
      <c r="BX883" s="28"/>
    </row>
    <row r="884" spans="3:76" ht="15.75" customHeight="1">
      <c r="C884" s="55"/>
      <c r="D884" s="55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98"/>
      <c r="BE884" s="51"/>
      <c r="BF884" s="28"/>
      <c r="BG884" s="28"/>
      <c r="BH884" s="28"/>
      <c r="BI884" s="28"/>
      <c r="BJ884" s="28"/>
      <c r="BK884" s="28"/>
      <c r="BL884" s="28"/>
      <c r="BM884" s="28"/>
      <c r="BN884" s="28"/>
      <c r="BO884" s="28"/>
      <c r="BP884" s="28"/>
      <c r="BQ884" s="28"/>
      <c r="BR884" s="28"/>
      <c r="BS884" s="28"/>
      <c r="BT884" s="28"/>
      <c r="BU884" s="28"/>
      <c r="BV884" s="28"/>
      <c r="BW884" s="28"/>
      <c r="BX884" s="28"/>
    </row>
    <row r="885" spans="3:76" ht="15.75" customHeight="1">
      <c r="C885" s="55"/>
      <c r="D885" s="55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98"/>
      <c r="BE885" s="51"/>
      <c r="BF885" s="28"/>
      <c r="BG885" s="28"/>
      <c r="BH885" s="28"/>
      <c r="BI885" s="28"/>
      <c r="BJ885" s="28"/>
      <c r="BK885" s="28"/>
      <c r="BL885" s="28"/>
      <c r="BM885" s="28"/>
      <c r="BN885" s="28"/>
      <c r="BO885" s="28"/>
      <c r="BP885" s="28"/>
      <c r="BQ885" s="28"/>
      <c r="BR885" s="28"/>
      <c r="BS885" s="28"/>
      <c r="BT885" s="28"/>
      <c r="BU885" s="28"/>
      <c r="BV885" s="28"/>
      <c r="BW885" s="28"/>
      <c r="BX885" s="28"/>
    </row>
    <row r="886" spans="3:76" ht="15.75" customHeight="1">
      <c r="C886" s="55"/>
      <c r="D886" s="55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98"/>
      <c r="BE886" s="51"/>
      <c r="BF886" s="28"/>
      <c r="BG886" s="28"/>
      <c r="BH886" s="28"/>
      <c r="BI886" s="28"/>
      <c r="BJ886" s="28"/>
      <c r="BK886" s="28"/>
      <c r="BL886" s="28"/>
      <c r="BM886" s="28"/>
      <c r="BN886" s="28"/>
      <c r="BO886" s="28"/>
      <c r="BP886" s="28"/>
      <c r="BQ886" s="28"/>
      <c r="BR886" s="28"/>
      <c r="BS886" s="28"/>
      <c r="BT886" s="28"/>
      <c r="BU886" s="28"/>
      <c r="BV886" s="28"/>
      <c r="BW886" s="28"/>
      <c r="BX886" s="28"/>
    </row>
    <row r="887" spans="3:76" ht="15.75" customHeight="1">
      <c r="C887" s="55"/>
      <c r="D887" s="55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98"/>
      <c r="BE887" s="51"/>
      <c r="BF887" s="28"/>
      <c r="BG887" s="28"/>
      <c r="BH887" s="28"/>
      <c r="BI887" s="28"/>
      <c r="BJ887" s="28"/>
      <c r="BK887" s="28"/>
      <c r="BL887" s="28"/>
      <c r="BM887" s="28"/>
      <c r="BN887" s="28"/>
      <c r="BO887" s="28"/>
      <c r="BP887" s="28"/>
      <c r="BQ887" s="28"/>
      <c r="BR887" s="28"/>
      <c r="BS887" s="28"/>
      <c r="BT887" s="28"/>
      <c r="BU887" s="28"/>
      <c r="BV887" s="28"/>
      <c r="BW887" s="28"/>
      <c r="BX887" s="28"/>
    </row>
    <row r="888" spans="3:76" ht="15.75" customHeight="1">
      <c r="C888" s="55"/>
      <c r="D888" s="55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98"/>
      <c r="BE888" s="51"/>
      <c r="BF888" s="28"/>
      <c r="BG888" s="28"/>
      <c r="BH888" s="28"/>
      <c r="BI888" s="28"/>
      <c r="BJ888" s="28"/>
      <c r="BK888" s="28"/>
      <c r="BL888" s="28"/>
      <c r="BM888" s="28"/>
      <c r="BN888" s="28"/>
      <c r="BO888" s="28"/>
      <c r="BP888" s="28"/>
      <c r="BQ888" s="28"/>
      <c r="BR888" s="28"/>
      <c r="BS888" s="28"/>
      <c r="BT888" s="28"/>
      <c r="BU888" s="28"/>
      <c r="BV888" s="28"/>
      <c r="BW888" s="28"/>
      <c r="BX888" s="28"/>
    </row>
    <row r="889" spans="3:76" ht="15.75" customHeight="1">
      <c r="C889" s="55"/>
      <c r="D889" s="55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98"/>
      <c r="BE889" s="51"/>
      <c r="BF889" s="28"/>
      <c r="BG889" s="28"/>
      <c r="BH889" s="28"/>
      <c r="BI889" s="28"/>
      <c r="BJ889" s="28"/>
      <c r="BK889" s="28"/>
      <c r="BL889" s="28"/>
      <c r="BM889" s="28"/>
      <c r="BN889" s="28"/>
      <c r="BO889" s="28"/>
      <c r="BP889" s="28"/>
      <c r="BQ889" s="28"/>
      <c r="BR889" s="28"/>
      <c r="BS889" s="28"/>
      <c r="BT889" s="28"/>
      <c r="BU889" s="28"/>
      <c r="BV889" s="28"/>
      <c r="BW889" s="28"/>
      <c r="BX889" s="28"/>
    </row>
    <row r="890" spans="3:76" ht="15.75" customHeight="1">
      <c r="C890" s="55"/>
      <c r="D890" s="55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98"/>
      <c r="BE890" s="51"/>
      <c r="BF890" s="28"/>
      <c r="BG890" s="28"/>
      <c r="BH890" s="28"/>
      <c r="BI890" s="28"/>
      <c r="BJ890" s="28"/>
      <c r="BK890" s="28"/>
      <c r="BL890" s="28"/>
      <c r="BM890" s="28"/>
      <c r="BN890" s="28"/>
      <c r="BO890" s="28"/>
      <c r="BP890" s="28"/>
      <c r="BQ890" s="28"/>
      <c r="BR890" s="28"/>
      <c r="BS890" s="28"/>
      <c r="BT890" s="28"/>
      <c r="BU890" s="28"/>
      <c r="BV890" s="28"/>
      <c r="BW890" s="28"/>
      <c r="BX890" s="28"/>
    </row>
    <row r="891" spans="3:76" ht="15.75" customHeight="1">
      <c r="C891" s="55"/>
      <c r="D891" s="55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98"/>
      <c r="BE891" s="51"/>
      <c r="BF891" s="28"/>
      <c r="BG891" s="28"/>
      <c r="BH891" s="28"/>
      <c r="BI891" s="28"/>
      <c r="BJ891" s="28"/>
      <c r="BK891" s="28"/>
      <c r="BL891" s="28"/>
      <c r="BM891" s="28"/>
      <c r="BN891" s="28"/>
      <c r="BO891" s="28"/>
      <c r="BP891" s="28"/>
      <c r="BQ891" s="28"/>
      <c r="BR891" s="28"/>
      <c r="BS891" s="28"/>
      <c r="BT891" s="28"/>
      <c r="BU891" s="28"/>
      <c r="BV891" s="28"/>
      <c r="BW891" s="28"/>
      <c r="BX891" s="28"/>
    </row>
    <row r="892" spans="3:76" ht="15.75" customHeight="1">
      <c r="C892" s="55"/>
      <c r="D892" s="55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98"/>
      <c r="BE892" s="51"/>
      <c r="BF892" s="28"/>
      <c r="BG892" s="28"/>
      <c r="BH892" s="28"/>
      <c r="BI892" s="28"/>
      <c r="BJ892" s="28"/>
      <c r="BK892" s="28"/>
      <c r="BL892" s="28"/>
      <c r="BM892" s="28"/>
      <c r="BN892" s="28"/>
      <c r="BO892" s="28"/>
      <c r="BP892" s="28"/>
      <c r="BQ892" s="28"/>
      <c r="BR892" s="28"/>
      <c r="BS892" s="28"/>
      <c r="BT892" s="28"/>
      <c r="BU892" s="28"/>
      <c r="BV892" s="28"/>
      <c r="BW892" s="28"/>
      <c r="BX892" s="28"/>
    </row>
    <row r="893" spans="3:76" ht="15.75" customHeight="1">
      <c r="C893" s="55"/>
      <c r="D893" s="55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98"/>
      <c r="BE893" s="51"/>
      <c r="BF893" s="28"/>
      <c r="BG893" s="28"/>
      <c r="BH893" s="28"/>
      <c r="BI893" s="28"/>
      <c r="BJ893" s="28"/>
      <c r="BK893" s="28"/>
      <c r="BL893" s="28"/>
      <c r="BM893" s="28"/>
      <c r="BN893" s="28"/>
      <c r="BO893" s="28"/>
      <c r="BP893" s="28"/>
      <c r="BQ893" s="28"/>
      <c r="BR893" s="28"/>
      <c r="BS893" s="28"/>
      <c r="BT893" s="28"/>
      <c r="BU893" s="28"/>
      <c r="BV893" s="28"/>
      <c r="BW893" s="28"/>
      <c r="BX893" s="28"/>
    </row>
    <row r="894" spans="3:76" ht="15.75" customHeight="1">
      <c r="C894" s="55"/>
      <c r="D894" s="55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98"/>
      <c r="BE894" s="51"/>
      <c r="BF894" s="28"/>
      <c r="BG894" s="28"/>
      <c r="BH894" s="28"/>
      <c r="BI894" s="28"/>
      <c r="BJ894" s="28"/>
      <c r="BK894" s="28"/>
      <c r="BL894" s="28"/>
      <c r="BM894" s="28"/>
      <c r="BN894" s="28"/>
      <c r="BO894" s="28"/>
      <c r="BP894" s="28"/>
      <c r="BQ894" s="28"/>
      <c r="BR894" s="28"/>
      <c r="BS894" s="28"/>
      <c r="BT894" s="28"/>
      <c r="BU894" s="28"/>
      <c r="BV894" s="28"/>
      <c r="BW894" s="28"/>
      <c r="BX894" s="28"/>
    </row>
    <row r="895" spans="3:76" ht="15.75" customHeight="1">
      <c r="C895" s="55"/>
      <c r="D895" s="55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98"/>
      <c r="BE895" s="51"/>
      <c r="BF895" s="28"/>
      <c r="BG895" s="28"/>
      <c r="BH895" s="28"/>
      <c r="BI895" s="28"/>
      <c r="BJ895" s="28"/>
      <c r="BK895" s="28"/>
      <c r="BL895" s="28"/>
      <c r="BM895" s="28"/>
      <c r="BN895" s="28"/>
      <c r="BO895" s="28"/>
      <c r="BP895" s="28"/>
      <c r="BQ895" s="28"/>
      <c r="BR895" s="28"/>
      <c r="BS895" s="28"/>
      <c r="BT895" s="28"/>
      <c r="BU895" s="28"/>
      <c r="BV895" s="28"/>
      <c r="BW895" s="28"/>
      <c r="BX895" s="28"/>
    </row>
    <row r="896" spans="3:76" ht="15.75" customHeight="1">
      <c r="C896" s="55"/>
      <c r="D896" s="55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98"/>
      <c r="BE896" s="51"/>
      <c r="BF896" s="28"/>
      <c r="BG896" s="28"/>
      <c r="BH896" s="28"/>
      <c r="BI896" s="28"/>
      <c r="BJ896" s="28"/>
      <c r="BK896" s="28"/>
      <c r="BL896" s="28"/>
      <c r="BM896" s="28"/>
      <c r="BN896" s="28"/>
      <c r="BO896" s="28"/>
      <c r="BP896" s="28"/>
      <c r="BQ896" s="28"/>
      <c r="BR896" s="28"/>
      <c r="BS896" s="28"/>
      <c r="BT896" s="28"/>
      <c r="BU896" s="28"/>
      <c r="BV896" s="28"/>
      <c r="BW896" s="28"/>
      <c r="BX896" s="28"/>
    </row>
    <row r="897" spans="3:76" ht="15.75" customHeight="1">
      <c r="C897" s="55"/>
      <c r="D897" s="55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98"/>
      <c r="BE897" s="51"/>
      <c r="BF897" s="28"/>
      <c r="BG897" s="28"/>
      <c r="BH897" s="28"/>
      <c r="BI897" s="28"/>
      <c r="BJ897" s="28"/>
      <c r="BK897" s="28"/>
      <c r="BL897" s="28"/>
      <c r="BM897" s="28"/>
      <c r="BN897" s="28"/>
      <c r="BO897" s="28"/>
      <c r="BP897" s="28"/>
      <c r="BQ897" s="28"/>
      <c r="BR897" s="28"/>
      <c r="BS897" s="28"/>
      <c r="BT897" s="28"/>
      <c r="BU897" s="28"/>
      <c r="BV897" s="28"/>
      <c r="BW897" s="28"/>
      <c r="BX897" s="28"/>
    </row>
    <row r="898" spans="3:76" ht="15.75" customHeight="1">
      <c r="C898" s="55"/>
      <c r="D898" s="55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98"/>
      <c r="BE898" s="51"/>
      <c r="BF898" s="28"/>
      <c r="BG898" s="28"/>
      <c r="BH898" s="28"/>
      <c r="BI898" s="28"/>
      <c r="BJ898" s="28"/>
      <c r="BK898" s="28"/>
      <c r="BL898" s="28"/>
      <c r="BM898" s="28"/>
      <c r="BN898" s="28"/>
      <c r="BO898" s="28"/>
      <c r="BP898" s="28"/>
      <c r="BQ898" s="28"/>
      <c r="BR898" s="28"/>
      <c r="BS898" s="28"/>
      <c r="BT898" s="28"/>
      <c r="BU898" s="28"/>
      <c r="BV898" s="28"/>
      <c r="BW898" s="28"/>
      <c r="BX898" s="28"/>
    </row>
    <row r="899" spans="3:76" ht="15.75" customHeight="1">
      <c r="C899" s="55"/>
      <c r="D899" s="55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98"/>
      <c r="BE899" s="51"/>
      <c r="BF899" s="28"/>
      <c r="BG899" s="28"/>
      <c r="BH899" s="28"/>
      <c r="BI899" s="28"/>
      <c r="BJ899" s="28"/>
      <c r="BK899" s="28"/>
      <c r="BL899" s="28"/>
      <c r="BM899" s="28"/>
      <c r="BN899" s="28"/>
      <c r="BO899" s="28"/>
      <c r="BP899" s="28"/>
      <c r="BQ899" s="28"/>
      <c r="BR899" s="28"/>
      <c r="BS899" s="28"/>
      <c r="BT899" s="28"/>
      <c r="BU899" s="28"/>
      <c r="BV899" s="28"/>
      <c r="BW899" s="28"/>
      <c r="BX899" s="28"/>
    </row>
    <row r="900" spans="3:76" ht="15.75" customHeight="1">
      <c r="C900" s="55"/>
      <c r="D900" s="55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98"/>
      <c r="BE900" s="51"/>
      <c r="BF900" s="28"/>
      <c r="BG900" s="28"/>
      <c r="BH900" s="28"/>
      <c r="BI900" s="28"/>
      <c r="BJ900" s="28"/>
      <c r="BK900" s="28"/>
      <c r="BL900" s="28"/>
      <c r="BM900" s="28"/>
      <c r="BN900" s="28"/>
      <c r="BO900" s="28"/>
      <c r="BP900" s="28"/>
      <c r="BQ900" s="28"/>
      <c r="BR900" s="28"/>
      <c r="BS900" s="28"/>
      <c r="BT900" s="28"/>
      <c r="BU900" s="28"/>
      <c r="BV900" s="28"/>
      <c r="BW900" s="28"/>
      <c r="BX900" s="28"/>
    </row>
    <row r="901" spans="3:76" ht="15.75" customHeight="1">
      <c r="C901" s="55"/>
      <c r="D901" s="55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98"/>
      <c r="BE901" s="51"/>
      <c r="BF901" s="28"/>
      <c r="BG901" s="28"/>
      <c r="BH901" s="28"/>
      <c r="BI901" s="28"/>
      <c r="BJ901" s="28"/>
      <c r="BK901" s="28"/>
      <c r="BL901" s="28"/>
      <c r="BM901" s="28"/>
      <c r="BN901" s="28"/>
      <c r="BO901" s="28"/>
      <c r="BP901" s="28"/>
      <c r="BQ901" s="28"/>
      <c r="BR901" s="28"/>
      <c r="BS901" s="28"/>
      <c r="BT901" s="28"/>
      <c r="BU901" s="28"/>
      <c r="BV901" s="28"/>
      <c r="BW901" s="28"/>
      <c r="BX901" s="28"/>
    </row>
    <row r="902" spans="3:76" ht="15.75" customHeight="1">
      <c r="C902" s="55"/>
      <c r="D902" s="55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98"/>
      <c r="BE902" s="51"/>
      <c r="BF902" s="28"/>
      <c r="BG902" s="28"/>
      <c r="BH902" s="28"/>
      <c r="BI902" s="28"/>
      <c r="BJ902" s="28"/>
      <c r="BK902" s="28"/>
      <c r="BL902" s="28"/>
      <c r="BM902" s="28"/>
      <c r="BN902" s="28"/>
      <c r="BO902" s="28"/>
      <c r="BP902" s="28"/>
      <c r="BQ902" s="28"/>
      <c r="BR902" s="28"/>
      <c r="BS902" s="28"/>
      <c r="BT902" s="28"/>
      <c r="BU902" s="28"/>
      <c r="BV902" s="28"/>
      <c r="BW902" s="28"/>
      <c r="BX902" s="28"/>
    </row>
    <row r="903" spans="3:76" ht="15.75" customHeight="1">
      <c r="C903" s="55"/>
      <c r="D903" s="55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98"/>
      <c r="BE903" s="51"/>
      <c r="BF903" s="28"/>
      <c r="BG903" s="28"/>
      <c r="BH903" s="28"/>
      <c r="BI903" s="28"/>
      <c r="BJ903" s="28"/>
      <c r="BK903" s="28"/>
      <c r="BL903" s="28"/>
      <c r="BM903" s="28"/>
      <c r="BN903" s="28"/>
      <c r="BO903" s="28"/>
      <c r="BP903" s="28"/>
      <c r="BQ903" s="28"/>
      <c r="BR903" s="28"/>
      <c r="BS903" s="28"/>
      <c r="BT903" s="28"/>
      <c r="BU903" s="28"/>
      <c r="BV903" s="28"/>
      <c r="BW903" s="28"/>
      <c r="BX903" s="28"/>
    </row>
    <row r="904" spans="3:76" ht="15.75" customHeight="1">
      <c r="C904" s="55"/>
      <c r="D904" s="55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98"/>
      <c r="BE904" s="51"/>
      <c r="BF904" s="28"/>
      <c r="BG904" s="28"/>
      <c r="BH904" s="28"/>
      <c r="BI904" s="28"/>
      <c r="BJ904" s="28"/>
      <c r="BK904" s="28"/>
      <c r="BL904" s="28"/>
      <c r="BM904" s="28"/>
      <c r="BN904" s="28"/>
      <c r="BO904" s="28"/>
      <c r="BP904" s="28"/>
      <c r="BQ904" s="28"/>
      <c r="BR904" s="28"/>
      <c r="BS904" s="28"/>
      <c r="BT904" s="28"/>
      <c r="BU904" s="28"/>
      <c r="BV904" s="28"/>
      <c r="BW904" s="28"/>
      <c r="BX904" s="28"/>
    </row>
    <row r="905" spans="3:76" ht="15.75" customHeight="1">
      <c r="C905" s="55"/>
      <c r="D905" s="55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98"/>
      <c r="BE905" s="51"/>
      <c r="BF905" s="28"/>
      <c r="BG905" s="28"/>
      <c r="BH905" s="28"/>
      <c r="BI905" s="28"/>
      <c r="BJ905" s="28"/>
      <c r="BK905" s="28"/>
      <c r="BL905" s="28"/>
      <c r="BM905" s="28"/>
      <c r="BN905" s="28"/>
      <c r="BO905" s="28"/>
      <c r="BP905" s="28"/>
      <c r="BQ905" s="28"/>
      <c r="BR905" s="28"/>
      <c r="BS905" s="28"/>
      <c r="BT905" s="28"/>
      <c r="BU905" s="28"/>
      <c r="BV905" s="28"/>
      <c r="BW905" s="28"/>
      <c r="BX905" s="28"/>
    </row>
    <row r="906" spans="3:76" ht="15.75" customHeight="1">
      <c r="C906" s="55"/>
      <c r="D906" s="55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98"/>
      <c r="BE906" s="51"/>
      <c r="BF906" s="28"/>
      <c r="BG906" s="28"/>
      <c r="BH906" s="28"/>
      <c r="BI906" s="28"/>
      <c r="BJ906" s="28"/>
      <c r="BK906" s="28"/>
      <c r="BL906" s="28"/>
      <c r="BM906" s="28"/>
      <c r="BN906" s="28"/>
      <c r="BO906" s="28"/>
      <c r="BP906" s="28"/>
      <c r="BQ906" s="28"/>
      <c r="BR906" s="28"/>
      <c r="BS906" s="28"/>
      <c r="BT906" s="28"/>
      <c r="BU906" s="28"/>
      <c r="BV906" s="28"/>
      <c r="BW906" s="28"/>
      <c r="BX906" s="28"/>
    </row>
    <row r="907" spans="3:76" ht="15.75" customHeight="1">
      <c r="C907" s="55"/>
      <c r="D907" s="55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98"/>
      <c r="BE907" s="51"/>
      <c r="BF907" s="28"/>
      <c r="BG907" s="28"/>
      <c r="BH907" s="28"/>
      <c r="BI907" s="28"/>
      <c r="BJ907" s="28"/>
      <c r="BK907" s="28"/>
      <c r="BL907" s="28"/>
      <c r="BM907" s="28"/>
      <c r="BN907" s="28"/>
      <c r="BO907" s="28"/>
      <c r="BP907" s="28"/>
      <c r="BQ907" s="28"/>
      <c r="BR907" s="28"/>
      <c r="BS907" s="28"/>
      <c r="BT907" s="28"/>
      <c r="BU907" s="28"/>
      <c r="BV907" s="28"/>
      <c r="BW907" s="28"/>
      <c r="BX907" s="28"/>
    </row>
    <row r="908" spans="3:76" ht="15.75" customHeight="1">
      <c r="C908" s="55"/>
      <c r="D908" s="55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98"/>
      <c r="BE908" s="51"/>
      <c r="BF908" s="28"/>
      <c r="BG908" s="28"/>
      <c r="BH908" s="28"/>
      <c r="BI908" s="28"/>
      <c r="BJ908" s="28"/>
      <c r="BK908" s="28"/>
      <c r="BL908" s="28"/>
      <c r="BM908" s="28"/>
      <c r="BN908" s="28"/>
      <c r="BO908" s="28"/>
      <c r="BP908" s="28"/>
      <c r="BQ908" s="28"/>
      <c r="BR908" s="28"/>
      <c r="BS908" s="28"/>
      <c r="BT908" s="28"/>
      <c r="BU908" s="28"/>
      <c r="BV908" s="28"/>
      <c r="BW908" s="28"/>
      <c r="BX908" s="28"/>
    </row>
    <row r="909" spans="3:76" ht="15.75" customHeight="1">
      <c r="C909" s="55"/>
      <c r="D909" s="55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98"/>
      <c r="BE909" s="51"/>
      <c r="BF909" s="28"/>
      <c r="BG909" s="28"/>
      <c r="BH909" s="28"/>
      <c r="BI909" s="28"/>
      <c r="BJ909" s="28"/>
      <c r="BK909" s="28"/>
      <c r="BL909" s="28"/>
      <c r="BM909" s="28"/>
      <c r="BN909" s="28"/>
      <c r="BO909" s="28"/>
      <c r="BP909" s="28"/>
      <c r="BQ909" s="28"/>
      <c r="BR909" s="28"/>
      <c r="BS909" s="28"/>
      <c r="BT909" s="28"/>
      <c r="BU909" s="28"/>
      <c r="BV909" s="28"/>
      <c r="BW909" s="28"/>
      <c r="BX909" s="28"/>
    </row>
    <row r="910" spans="3:76" ht="15.75" customHeight="1">
      <c r="C910" s="55"/>
      <c r="D910" s="55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98"/>
      <c r="BE910" s="51"/>
      <c r="BF910" s="28"/>
      <c r="BG910" s="28"/>
      <c r="BH910" s="28"/>
      <c r="BI910" s="28"/>
      <c r="BJ910" s="28"/>
      <c r="BK910" s="28"/>
      <c r="BL910" s="28"/>
      <c r="BM910" s="28"/>
      <c r="BN910" s="28"/>
      <c r="BO910" s="28"/>
      <c r="BP910" s="28"/>
      <c r="BQ910" s="28"/>
      <c r="BR910" s="28"/>
      <c r="BS910" s="28"/>
      <c r="BT910" s="28"/>
      <c r="BU910" s="28"/>
      <c r="BV910" s="28"/>
      <c r="BW910" s="28"/>
      <c r="BX910" s="28"/>
    </row>
    <row r="911" spans="3:76" ht="15.75" customHeight="1">
      <c r="C911" s="55"/>
      <c r="D911" s="55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98"/>
      <c r="BE911" s="51"/>
      <c r="BF911" s="28"/>
      <c r="BG911" s="28"/>
      <c r="BH911" s="28"/>
      <c r="BI911" s="28"/>
      <c r="BJ911" s="28"/>
      <c r="BK911" s="28"/>
      <c r="BL911" s="28"/>
      <c r="BM911" s="28"/>
      <c r="BN911" s="28"/>
      <c r="BO911" s="28"/>
      <c r="BP911" s="28"/>
      <c r="BQ911" s="28"/>
      <c r="BR911" s="28"/>
      <c r="BS911" s="28"/>
      <c r="BT911" s="28"/>
      <c r="BU911" s="28"/>
      <c r="BV911" s="28"/>
      <c r="BW911" s="28"/>
      <c r="BX911" s="28"/>
    </row>
    <row r="912" spans="3:76" ht="15.75" customHeight="1">
      <c r="C912" s="55"/>
      <c r="D912" s="55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98"/>
      <c r="BE912" s="51"/>
      <c r="BF912" s="28"/>
      <c r="BG912" s="28"/>
      <c r="BH912" s="28"/>
      <c r="BI912" s="28"/>
      <c r="BJ912" s="28"/>
      <c r="BK912" s="28"/>
      <c r="BL912" s="28"/>
      <c r="BM912" s="28"/>
      <c r="BN912" s="28"/>
      <c r="BO912" s="28"/>
      <c r="BP912" s="28"/>
      <c r="BQ912" s="28"/>
      <c r="BR912" s="28"/>
      <c r="BS912" s="28"/>
      <c r="BT912" s="28"/>
      <c r="BU912" s="28"/>
      <c r="BV912" s="28"/>
      <c r="BW912" s="28"/>
      <c r="BX912" s="28"/>
    </row>
    <row r="913" spans="3:76" ht="15.75" customHeight="1">
      <c r="C913" s="55"/>
      <c r="D913" s="55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98"/>
      <c r="BE913" s="51"/>
      <c r="BF913" s="28"/>
      <c r="BG913" s="28"/>
      <c r="BH913" s="28"/>
      <c r="BI913" s="28"/>
      <c r="BJ913" s="28"/>
      <c r="BK913" s="28"/>
      <c r="BL913" s="28"/>
      <c r="BM913" s="28"/>
      <c r="BN913" s="28"/>
      <c r="BO913" s="28"/>
      <c r="BP913" s="28"/>
      <c r="BQ913" s="28"/>
      <c r="BR913" s="28"/>
      <c r="BS913" s="28"/>
      <c r="BT913" s="28"/>
      <c r="BU913" s="28"/>
      <c r="BV913" s="28"/>
      <c r="BW913" s="28"/>
      <c r="BX913" s="28"/>
    </row>
    <row r="914" spans="3:76" ht="15.75" customHeight="1">
      <c r="C914" s="55"/>
      <c r="D914" s="55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98"/>
      <c r="BE914" s="51"/>
      <c r="BF914" s="28"/>
      <c r="BG914" s="28"/>
      <c r="BH914" s="28"/>
      <c r="BI914" s="28"/>
      <c r="BJ914" s="28"/>
      <c r="BK914" s="28"/>
      <c r="BL914" s="28"/>
      <c r="BM914" s="28"/>
      <c r="BN914" s="28"/>
      <c r="BO914" s="28"/>
      <c r="BP914" s="28"/>
      <c r="BQ914" s="28"/>
      <c r="BR914" s="28"/>
      <c r="BS914" s="28"/>
      <c r="BT914" s="28"/>
      <c r="BU914" s="28"/>
      <c r="BV914" s="28"/>
      <c r="BW914" s="28"/>
      <c r="BX914" s="28"/>
    </row>
    <row r="915" spans="3:76" ht="15.75" customHeight="1">
      <c r="C915" s="55"/>
      <c r="D915" s="55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98"/>
      <c r="BE915" s="51"/>
      <c r="BF915" s="28"/>
      <c r="BG915" s="28"/>
      <c r="BH915" s="28"/>
      <c r="BI915" s="28"/>
      <c r="BJ915" s="28"/>
      <c r="BK915" s="28"/>
      <c r="BL915" s="28"/>
      <c r="BM915" s="28"/>
      <c r="BN915" s="28"/>
      <c r="BO915" s="28"/>
      <c r="BP915" s="28"/>
      <c r="BQ915" s="28"/>
      <c r="BR915" s="28"/>
      <c r="BS915" s="28"/>
      <c r="BT915" s="28"/>
      <c r="BU915" s="28"/>
      <c r="BV915" s="28"/>
      <c r="BW915" s="28"/>
      <c r="BX915" s="28"/>
    </row>
    <row r="916" spans="3:76" ht="15.75" customHeight="1">
      <c r="C916" s="55"/>
      <c r="D916" s="55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98"/>
      <c r="BE916" s="51"/>
      <c r="BF916" s="28"/>
      <c r="BG916" s="28"/>
      <c r="BH916" s="28"/>
      <c r="BI916" s="28"/>
      <c r="BJ916" s="28"/>
      <c r="BK916" s="28"/>
      <c r="BL916" s="28"/>
      <c r="BM916" s="28"/>
      <c r="BN916" s="28"/>
      <c r="BO916" s="28"/>
      <c r="BP916" s="28"/>
      <c r="BQ916" s="28"/>
      <c r="BR916" s="28"/>
      <c r="BS916" s="28"/>
      <c r="BT916" s="28"/>
      <c r="BU916" s="28"/>
      <c r="BV916" s="28"/>
      <c r="BW916" s="28"/>
      <c r="BX916" s="28"/>
    </row>
    <row r="917" spans="3:76" ht="15.75" customHeight="1">
      <c r="C917" s="55"/>
      <c r="D917" s="55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98"/>
      <c r="BE917" s="51"/>
      <c r="BF917" s="28"/>
      <c r="BG917" s="28"/>
      <c r="BH917" s="28"/>
      <c r="BI917" s="28"/>
      <c r="BJ917" s="28"/>
      <c r="BK917" s="28"/>
      <c r="BL917" s="28"/>
      <c r="BM917" s="28"/>
      <c r="BN917" s="28"/>
      <c r="BO917" s="28"/>
      <c r="BP917" s="28"/>
      <c r="BQ917" s="28"/>
      <c r="BR917" s="28"/>
      <c r="BS917" s="28"/>
      <c r="BT917" s="28"/>
      <c r="BU917" s="28"/>
      <c r="BV917" s="28"/>
      <c r="BW917" s="28"/>
      <c r="BX917" s="28"/>
    </row>
    <row r="918" spans="3:76" ht="15.75" customHeight="1">
      <c r="C918" s="55"/>
      <c r="D918" s="55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98"/>
      <c r="BE918" s="51"/>
      <c r="BF918" s="28"/>
      <c r="BG918" s="28"/>
      <c r="BH918" s="28"/>
      <c r="BI918" s="28"/>
      <c r="BJ918" s="28"/>
      <c r="BK918" s="28"/>
      <c r="BL918" s="28"/>
      <c r="BM918" s="28"/>
      <c r="BN918" s="28"/>
      <c r="BO918" s="28"/>
      <c r="BP918" s="28"/>
      <c r="BQ918" s="28"/>
      <c r="BR918" s="28"/>
      <c r="BS918" s="28"/>
      <c r="BT918" s="28"/>
      <c r="BU918" s="28"/>
      <c r="BV918" s="28"/>
      <c r="BW918" s="28"/>
      <c r="BX918" s="28"/>
    </row>
    <row r="919" spans="3:76" ht="15.75" customHeight="1">
      <c r="C919" s="55"/>
      <c r="D919" s="55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98"/>
      <c r="BE919" s="51"/>
      <c r="BF919" s="28"/>
      <c r="BG919" s="28"/>
      <c r="BH919" s="28"/>
      <c r="BI919" s="28"/>
      <c r="BJ919" s="28"/>
      <c r="BK919" s="28"/>
      <c r="BL919" s="28"/>
      <c r="BM919" s="28"/>
      <c r="BN919" s="28"/>
      <c r="BO919" s="28"/>
      <c r="BP919" s="28"/>
      <c r="BQ919" s="28"/>
      <c r="BR919" s="28"/>
      <c r="BS919" s="28"/>
      <c r="BT919" s="28"/>
      <c r="BU919" s="28"/>
      <c r="BV919" s="28"/>
      <c r="BW919" s="28"/>
      <c r="BX919" s="28"/>
    </row>
    <row r="920" spans="3:76" ht="15.75" customHeight="1">
      <c r="C920" s="55"/>
      <c r="D920" s="55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98"/>
      <c r="BE920" s="51"/>
      <c r="BF920" s="28"/>
      <c r="BG920" s="28"/>
      <c r="BH920" s="28"/>
      <c r="BI920" s="28"/>
      <c r="BJ920" s="28"/>
      <c r="BK920" s="28"/>
      <c r="BL920" s="28"/>
      <c r="BM920" s="28"/>
      <c r="BN920" s="28"/>
      <c r="BO920" s="28"/>
      <c r="BP920" s="28"/>
      <c r="BQ920" s="28"/>
      <c r="BR920" s="28"/>
      <c r="BS920" s="28"/>
      <c r="BT920" s="28"/>
      <c r="BU920" s="28"/>
      <c r="BV920" s="28"/>
      <c r="BW920" s="28"/>
      <c r="BX920" s="28"/>
    </row>
    <row r="921" spans="3:76" ht="15.75" customHeight="1">
      <c r="C921" s="55"/>
      <c r="D921" s="55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98"/>
      <c r="BE921" s="51"/>
      <c r="BF921" s="28"/>
      <c r="BG921" s="28"/>
      <c r="BH921" s="28"/>
      <c r="BI921" s="28"/>
      <c r="BJ921" s="28"/>
      <c r="BK921" s="28"/>
      <c r="BL921" s="28"/>
      <c r="BM921" s="28"/>
      <c r="BN921" s="28"/>
      <c r="BO921" s="28"/>
      <c r="BP921" s="28"/>
      <c r="BQ921" s="28"/>
      <c r="BR921" s="28"/>
      <c r="BS921" s="28"/>
      <c r="BT921" s="28"/>
      <c r="BU921" s="28"/>
      <c r="BV921" s="28"/>
      <c r="BW921" s="28"/>
      <c r="BX921" s="28"/>
    </row>
    <row r="922" spans="3:76" ht="15.75" customHeight="1">
      <c r="C922" s="55"/>
      <c r="D922" s="55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98"/>
      <c r="BE922" s="51"/>
      <c r="BF922" s="28"/>
      <c r="BG922" s="28"/>
      <c r="BH922" s="28"/>
      <c r="BI922" s="28"/>
      <c r="BJ922" s="28"/>
      <c r="BK922" s="28"/>
      <c r="BL922" s="28"/>
      <c r="BM922" s="28"/>
      <c r="BN922" s="28"/>
      <c r="BO922" s="28"/>
      <c r="BP922" s="28"/>
      <c r="BQ922" s="28"/>
      <c r="BR922" s="28"/>
      <c r="BS922" s="28"/>
      <c r="BT922" s="28"/>
      <c r="BU922" s="28"/>
      <c r="BV922" s="28"/>
      <c r="BW922" s="28"/>
      <c r="BX922" s="28"/>
    </row>
    <row r="923" spans="3:76" ht="15.75" customHeight="1">
      <c r="C923" s="55"/>
      <c r="D923" s="55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98"/>
      <c r="BE923" s="51"/>
      <c r="BF923" s="28"/>
      <c r="BG923" s="28"/>
      <c r="BH923" s="28"/>
      <c r="BI923" s="28"/>
      <c r="BJ923" s="28"/>
      <c r="BK923" s="28"/>
      <c r="BL923" s="28"/>
      <c r="BM923" s="28"/>
      <c r="BN923" s="28"/>
      <c r="BO923" s="28"/>
      <c r="BP923" s="28"/>
      <c r="BQ923" s="28"/>
      <c r="BR923" s="28"/>
      <c r="BS923" s="28"/>
      <c r="BT923" s="28"/>
      <c r="BU923" s="28"/>
      <c r="BV923" s="28"/>
      <c r="BW923" s="28"/>
      <c r="BX923" s="28"/>
    </row>
    <row r="924" spans="3:76" ht="15.75" customHeight="1">
      <c r="C924" s="55"/>
      <c r="D924" s="55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98"/>
      <c r="BE924" s="51"/>
      <c r="BF924" s="28"/>
      <c r="BG924" s="28"/>
      <c r="BH924" s="28"/>
      <c r="BI924" s="28"/>
      <c r="BJ924" s="28"/>
      <c r="BK924" s="28"/>
      <c r="BL924" s="28"/>
      <c r="BM924" s="28"/>
      <c r="BN924" s="28"/>
      <c r="BO924" s="28"/>
      <c r="BP924" s="28"/>
      <c r="BQ924" s="28"/>
      <c r="BR924" s="28"/>
      <c r="BS924" s="28"/>
      <c r="BT924" s="28"/>
      <c r="BU924" s="28"/>
      <c r="BV924" s="28"/>
      <c r="BW924" s="28"/>
      <c r="BX924" s="28"/>
    </row>
    <row r="925" spans="3:76" ht="15.75" customHeight="1">
      <c r="C925" s="55"/>
      <c r="D925" s="55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98"/>
      <c r="BE925" s="51"/>
      <c r="BF925" s="28"/>
      <c r="BG925" s="28"/>
      <c r="BH925" s="28"/>
      <c r="BI925" s="28"/>
      <c r="BJ925" s="28"/>
      <c r="BK925" s="28"/>
      <c r="BL925" s="28"/>
      <c r="BM925" s="28"/>
      <c r="BN925" s="28"/>
      <c r="BO925" s="28"/>
      <c r="BP925" s="28"/>
      <c r="BQ925" s="28"/>
      <c r="BR925" s="28"/>
      <c r="BS925" s="28"/>
      <c r="BT925" s="28"/>
      <c r="BU925" s="28"/>
      <c r="BV925" s="28"/>
      <c r="BW925" s="28"/>
      <c r="BX925" s="28"/>
    </row>
    <row r="926" spans="3:76" ht="15.75" customHeight="1">
      <c r="C926" s="55"/>
      <c r="D926" s="55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98"/>
      <c r="BE926" s="51"/>
      <c r="BF926" s="28"/>
      <c r="BG926" s="28"/>
      <c r="BH926" s="28"/>
      <c r="BI926" s="28"/>
      <c r="BJ926" s="28"/>
      <c r="BK926" s="28"/>
      <c r="BL926" s="28"/>
      <c r="BM926" s="28"/>
      <c r="BN926" s="28"/>
      <c r="BO926" s="28"/>
      <c r="BP926" s="28"/>
      <c r="BQ926" s="28"/>
      <c r="BR926" s="28"/>
      <c r="BS926" s="28"/>
      <c r="BT926" s="28"/>
      <c r="BU926" s="28"/>
      <c r="BV926" s="28"/>
      <c r="BW926" s="28"/>
      <c r="BX926" s="28"/>
    </row>
    <row r="927" spans="3:76" ht="15.75" customHeight="1">
      <c r="C927" s="55"/>
      <c r="D927" s="55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98"/>
      <c r="BE927" s="51"/>
      <c r="BF927" s="28"/>
      <c r="BG927" s="28"/>
      <c r="BH927" s="28"/>
      <c r="BI927" s="28"/>
      <c r="BJ927" s="28"/>
      <c r="BK927" s="28"/>
      <c r="BL927" s="28"/>
      <c r="BM927" s="28"/>
      <c r="BN927" s="28"/>
      <c r="BO927" s="28"/>
      <c r="BP927" s="28"/>
      <c r="BQ927" s="28"/>
      <c r="BR927" s="28"/>
      <c r="BS927" s="28"/>
      <c r="BT927" s="28"/>
      <c r="BU927" s="28"/>
      <c r="BV927" s="28"/>
      <c r="BW927" s="28"/>
      <c r="BX927" s="28"/>
    </row>
    <row r="928" spans="3:76" ht="15.75" customHeight="1">
      <c r="C928" s="55"/>
      <c r="D928" s="55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98"/>
      <c r="BE928" s="51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</row>
    <row r="929" spans="3:76" ht="15.75" customHeight="1">
      <c r="C929" s="55"/>
      <c r="D929" s="55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98"/>
      <c r="BE929" s="51"/>
      <c r="BF929" s="28"/>
      <c r="BG929" s="28"/>
      <c r="BH929" s="28"/>
      <c r="BI929" s="28"/>
      <c r="BJ929" s="28"/>
      <c r="BK929" s="28"/>
      <c r="BL929" s="28"/>
      <c r="BM929" s="28"/>
      <c r="BN929" s="28"/>
      <c r="BO929" s="28"/>
      <c r="BP929" s="28"/>
      <c r="BQ929" s="28"/>
      <c r="BR929" s="28"/>
      <c r="BS929" s="28"/>
      <c r="BT929" s="28"/>
      <c r="BU929" s="28"/>
      <c r="BV929" s="28"/>
      <c r="BW929" s="28"/>
      <c r="BX929" s="28"/>
    </row>
    <row r="930" spans="3:76" ht="15.75" customHeight="1">
      <c r="C930" s="55"/>
      <c r="D930" s="55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98"/>
      <c r="BE930" s="51"/>
      <c r="BF930" s="28"/>
      <c r="BG930" s="28"/>
      <c r="BH930" s="28"/>
      <c r="BI930" s="28"/>
      <c r="BJ930" s="28"/>
      <c r="BK930" s="28"/>
      <c r="BL930" s="28"/>
      <c r="BM930" s="28"/>
      <c r="BN930" s="28"/>
      <c r="BO930" s="28"/>
      <c r="BP930" s="28"/>
      <c r="BQ930" s="28"/>
      <c r="BR930" s="28"/>
      <c r="BS930" s="28"/>
      <c r="BT930" s="28"/>
      <c r="BU930" s="28"/>
      <c r="BV930" s="28"/>
      <c r="BW930" s="28"/>
      <c r="BX930" s="28"/>
    </row>
    <row r="931" spans="3:76" ht="15.75" customHeight="1">
      <c r="C931" s="55"/>
      <c r="D931" s="55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98"/>
      <c r="BE931" s="51"/>
      <c r="BF931" s="28"/>
      <c r="BG931" s="28"/>
      <c r="BH931" s="28"/>
      <c r="BI931" s="28"/>
      <c r="BJ931" s="28"/>
      <c r="BK931" s="28"/>
      <c r="BL931" s="28"/>
      <c r="BM931" s="28"/>
      <c r="BN931" s="28"/>
      <c r="BO931" s="28"/>
      <c r="BP931" s="28"/>
      <c r="BQ931" s="28"/>
      <c r="BR931" s="28"/>
      <c r="BS931" s="28"/>
      <c r="BT931" s="28"/>
      <c r="BU931" s="28"/>
      <c r="BV931" s="28"/>
      <c r="BW931" s="28"/>
      <c r="BX931" s="28"/>
    </row>
    <row r="932" spans="3:76" ht="15.75" customHeight="1">
      <c r="C932" s="55"/>
      <c r="D932" s="55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98"/>
      <c r="BE932" s="51"/>
      <c r="BF932" s="28"/>
      <c r="BG932" s="28"/>
      <c r="BH932" s="28"/>
      <c r="BI932" s="28"/>
      <c r="BJ932" s="28"/>
      <c r="BK932" s="28"/>
      <c r="BL932" s="28"/>
      <c r="BM932" s="28"/>
      <c r="BN932" s="28"/>
      <c r="BO932" s="28"/>
      <c r="BP932" s="28"/>
      <c r="BQ932" s="28"/>
      <c r="BR932" s="28"/>
      <c r="BS932" s="28"/>
      <c r="BT932" s="28"/>
      <c r="BU932" s="28"/>
      <c r="BV932" s="28"/>
      <c r="BW932" s="28"/>
      <c r="BX932" s="28"/>
    </row>
    <row r="933" spans="3:76" ht="15.75" customHeight="1">
      <c r="C933" s="55"/>
      <c r="D933" s="55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98"/>
      <c r="BE933" s="51"/>
      <c r="BF933" s="28"/>
      <c r="BG933" s="28"/>
      <c r="BH933" s="28"/>
      <c r="BI933" s="28"/>
      <c r="BJ933" s="28"/>
      <c r="BK933" s="28"/>
      <c r="BL933" s="28"/>
      <c r="BM933" s="28"/>
      <c r="BN933" s="28"/>
      <c r="BO933" s="28"/>
      <c r="BP933" s="28"/>
      <c r="BQ933" s="28"/>
      <c r="BR933" s="28"/>
      <c r="BS933" s="28"/>
      <c r="BT933" s="28"/>
      <c r="BU933" s="28"/>
      <c r="BV933" s="28"/>
      <c r="BW933" s="28"/>
      <c r="BX933" s="28"/>
    </row>
    <row r="934" spans="3:76" ht="15.75" customHeight="1">
      <c r="C934" s="55"/>
      <c r="D934" s="55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98"/>
      <c r="BE934" s="51"/>
      <c r="BF934" s="28"/>
      <c r="BG934" s="28"/>
      <c r="BH934" s="28"/>
      <c r="BI934" s="28"/>
      <c r="BJ934" s="28"/>
      <c r="BK934" s="28"/>
      <c r="BL934" s="28"/>
      <c r="BM934" s="28"/>
      <c r="BN934" s="28"/>
      <c r="BO934" s="28"/>
      <c r="BP934" s="28"/>
      <c r="BQ934" s="28"/>
      <c r="BR934" s="28"/>
      <c r="BS934" s="28"/>
      <c r="BT934" s="28"/>
      <c r="BU934" s="28"/>
      <c r="BV934" s="28"/>
      <c r="BW934" s="28"/>
      <c r="BX934" s="28"/>
    </row>
    <row r="935" spans="3:76" ht="15.75" customHeight="1">
      <c r="C935" s="55"/>
      <c r="D935" s="55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98"/>
      <c r="BE935" s="51"/>
      <c r="BF935" s="28"/>
      <c r="BG935" s="28"/>
      <c r="BH935" s="28"/>
      <c r="BI935" s="28"/>
      <c r="BJ935" s="28"/>
      <c r="BK935" s="28"/>
      <c r="BL935" s="28"/>
      <c r="BM935" s="28"/>
      <c r="BN935" s="28"/>
      <c r="BO935" s="28"/>
      <c r="BP935" s="28"/>
      <c r="BQ935" s="28"/>
      <c r="BR935" s="28"/>
      <c r="BS935" s="28"/>
      <c r="BT935" s="28"/>
      <c r="BU935" s="28"/>
      <c r="BV935" s="28"/>
      <c r="BW935" s="28"/>
      <c r="BX935" s="28"/>
    </row>
    <row r="936" spans="3:76" ht="15.75" customHeight="1">
      <c r="C936" s="55"/>
      <c r="D936" s="55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98"/>
      <c r="BE936" s="51"/>
      <c r="BF936" s="28"/>
      <c r="BG936" s="28"/>
      <c r="BH936" s="28"/>
      <c r="BI936" s="28"/>
      <c r="BJ936" s="28"/>
      <c r="BK936" s="28"/>
      <c r="BL936" s="28"/>
      <c r="BM936" s="28"/>
      <c r="BN936" s="28"/>
      <c r="BO936" s="28"/>
      <c r="BP936" s="28"/>
      <c r="BQ936" s="28"/>
      <c r="BR936" s="28"/>
      <c r="BS936" s="28"/>
      <c r="BT936" s="28"/>
      <c r="BU936" s="28"/>
      <c r="BV936" s="28"/>
      <c r="BW936" s="28"/>
      <c r="BX936" s="28"/>
    </row>
    <row r="937" spans="3:76" ht="15.75" customHeight="1">
      <c r="C937" s="55"/>
      <c r="D937" s="55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98"/>
      <c r="BE937" s="51"/>
      <c r="BF937" s="28"/>
      <c r="BG937" s="28"/>
      <c r="BH937" s="28"/>
      <c r="BI937" s="28"/>
      <c r="BJ937" s="28"/>
      <c r="BK937" s="28"/>
      <c r="BL937" s="28"/>
      <c r="BM937" s="28"/>
      <c r="BN937" s="28"/>
      <c r="BO937" s="28"/>
      <c r="BP937" s="28"/>
      <c r="BQ937" s="28"/>
      <c r="BR937" s="28"/>
      <c r="BS937" s="28"/>
      <c r="BT937" s="28"/>
      <c r="BU937" s="28"/>
      <c r="BV937" s="28"/>
      <c r="BW937" s="28"/>
      <c r="BX937" s="28"/>
    </row>
    <row r="938" spans="3:76" ht="15.75" customHeight="1">
      <c r="C938" s="55"/>
      <c r="D938" s="55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98"/>
      <c r="BE938" s="51"/>
      <c r="BF938" s="28"/>
      <c r="BG938" s="28"/>
      <c r="BH938" s="28"/>
      <c r="BI938" s="28"/>
      <c r="BJ938" s="28"/>
      <c r="BK938" s="28"/>
      <c r="BL938" s="28"/>
      <c r="BM938" s="28"/>
      <c r="BN938" s="28"/>
      <c r="BO938" s="28"/>
      <c r="BP938" s="28"/>
      <c r="BQ938" s="28"/>
      <c r="BR938" s="28"/>
      <c r="BS938" s="28"/>
      <c r="BT938" s="28"/>
      <c r="BU938" s="28"/>
      <c r="BV938" s="28"/>
      <c r="BW938" s="28"/>
      <c r="BX938" s="28"/>
    </row>
    <row r="939" spans="3:76" ht="15.75" customHeight="1">
      <c r="C939" s="55"/>
      <c r="D939" s="55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98"/>
      <c r="BE939" s="51"/>
      <c r="BF939" s="28"/>
      <c r="BG939" s="28"/>
      <c r="BH939" s="28"/>
      <c r="BI939" s="28"/>
      <c r="BJ939" s="28"/>
      <c r="BK939" s="28"/>
      <c r="BL939" s="28"/>
      <c r="BM939" s="28"/>
      <c r="BN939" s="28"/>
      <c r="BO939" s="28"/>
      <c r="BP939" s="28"/>
      <c r="BQ939" s="28"/>
      <c r="BR939" s="28"/>
      <c r="BS939" s="28"/>
      <c r="BT939" s="28"/>
      <c r="BU939" s="28"/>
      <c r="BV939" s="28"/>
      <c r="BW939" s="28"/>
      <c r="BX939" s="28"/>
    </row>
    <row r="940" spans="3:76" ht="15.75" customHeight="1">
      <c r="C940" s="55"/>
      <c r="D940" s="55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98"/>
      <c r="BE940" s="51"/>
      <c r="BF940" s="28"/>
      <c r="BG940" s="28"/>
      <c r="BH940" s="28"/>
      <c r="BI940" s="28"/>
      <c r="BJ940" s="28"/>
      <c r="BK940" s="28"/>
      <c r="BL940" s="28"/>
      <c r="BM940" s="28"/>
      <c r="BN940" s="28"/>
      <c r="BO940" s="28"/>
      <c r="BP940" s="28"/>
      <c r="BQ940" s="28"/>
      <c r="BR940" s="28"/>
      <c r="BS940" s="28"/>
      <c r="BT940" s="28"/>
      <c r="BU940" s="28"/>
      <c r="BV940" s="28"/>
      <c r="BW940" s="28"/>
      <c r="BX940" s="28"/>
    </row>
    <row r="941" spans="3:76" ht="15.75" customHeight="1">
      <c r="C941" s="55"/>
      <c r="D941" s="55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98"/>
      <c r="BE941" s="51"/>
      <c r="BF941" s="28"/>
      <c r="BG941" s="28"/>
      <c r="BH941" s="28"/>
      <c r="BI941" s="28"/>
      <c r="BJ941" s="28"/>
      <c r="BK941" s="28"/>
      <c r="BL941" s="28"/>
      <c r="BM941" s="28"/>
      <c r="BN941" s="28"/>
      <c r="BO941" s="28"/>
      <c r="BP941" s="28"/>
      <c r="BQ941" s="28"/>
      <c r="BR941" s="28"/>
      <c r="BS941" s="28"/>
      <c r="BT941" s="28"/>
      <c r="BU941" s="28"/>
      <c r="BV941" s="28"/>
      <c r="BW941" s="28"/>
      <c r="BX941" s="28"/>
    </row>
    <row r="942" spans="3:76" ht="15.75" customHeight="1">
      <c r="C942" s="55"/>
      <c r="D942" s="55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98"/>
      <c r="BE942" s="51"/>
      <c r="BF942" s="28"/>
      <c r="BG942" s="28"/>
      <c r="BH942" s="28"/>
      <c r="BI942" s="28"/>
      <c r="BJ942" s="28"/>
      <c r="BK942" s="28"/>
      <c r="BL942" s="28"/>
      <c r="BM942" s="28"/>
      <c r="BN942" s="28"/>
      <c r="BO942" s="28"/>
      <c r="BP942" s="28"/>
      <c r="BQ942" s="28"/>
      <c r="BR942" s="28"/>
      <c r="BS942" s="28"/>
      <c r="BT942" s="28"/>
      <c r="BU942" s="28"/>
      <c r="BV942" s="28"/>
      <c r="BW942" s="28"/>
      <c r="BX942" s="28"/>
    </row>
    <row r="943" spans="3:76" ht="15.75" customHeight="1">
      <c r="C943" s="55"/>
      <c r="D943" s="55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98"/>
      <c r="BE943" s="51"/>
      <c r="BF943" s="28"/>
      <c r="BG943" s="28"/>
      <c r="BH943" s="28"/>
      <c r="BI943" s="28"/>
      <c r="BJ943" s="28"/>
      <c r="BK943" s="28"/>
      <c r="BL943" s="28"/>
      <c r="BM943" s="28"/>
      <c r="BN943" s="28"/>
      <c r="BO943" s="28"/>
      <c r="BP943" s="28"/>
      <c r="BQ943" s="28"/>
      <c r="BR943" s="28"/>
      <c r="BS943" s="28"/>
      <c r="BT943" s="28"/>
      <c r="BU943" s="28"/>
      <c r="BV943" s="28"/>
      <c r="BW943" s="28"/>
      <c r="BX943" s="28"/>
    </row>
    <row r="944" spans="3:76" ht="15.75" customHeight="1">
      <c r="C944" s="55"/>
      <c r="D944" s="55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98"/>
      <c r="BE944" s="51"/>
      <c r="BF944" s="28"/>
      <c r="BG944" s="28"/>
      <c r="BH944" s="28"/>
      <c r="BI944" s="28"/>
      <c r="BJ944" s="28"/>
      <c r="BK944" s="28"/>
      <c r="BL944" s="28"/>
      <c r="BM944" s="28"/>
      <c r="BN944" s="28"/>
      <c r="BO944" s="28"/>
      <c r="BP944" s="28"/>
      <c r="BQ944" s="28"/>
      <c r="BR944" s="28"/>
      <c r="BS944" s="28"/>
      <c r="BT944" s="28"/>
      <c r="BU944" s="28"/>
      <c r="BV944" s="28"/>
      <c r="BW944" s="28"/>
      <c r="BX944" s="28"/>
    </row>
    <row r="945" spans="3:76" ht="15.75" customHeight="1">
      <c r="C945" s="55"/>
      <c r="D945" s="55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98"/>
      <c r="BE945" s="51"/>
      <c r="BF945" s="28"/>
      <c r="BG945" s="28"/>
      <c r="BH945" s="28"/>
      <c r="BI945" s="28"/>
      <c r="BJ945" s="28"/>
      <c r="BK945" s="28"/>
      <c r="BL945" s="28"/>
      <c r="BM945" s="28"/>
      <c r="BN945" s="28"/>
      <c r="BO945" s="28"/>
      <c r="BP945" s="28"/>
      <c r="BQ945" s="28"/>
      <c r="BR945" s="28"/>
      <c r="BS945" s="28"/>
      <c r="BT945" s="28"/>
      <c r="BU945" s="28"/>
      <c r="BV945" s="28"/>
      <c r="BW945" s="28"/>
      <c r="BX945" s="28"/>
    </row>
    <row r="946" spans="3:76" ht="15.75" customHeight="1">
      <c r="C946" s="55"/>
      <c r="D946" s="55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98"/>
      <c r="BE946" s="51"/>
      <c r="BF946" s="28"/>
      <c r="BG946" s="28"/>
      <c r="BH946" s="28"/>
      <c r="BI946" s="28"/>
      <c r="BJ946" s="28"/>
      <c r="BK946" s="28"/>
      <c r="BL946" s="28"/>
      <c r="BM946" s="28"/>
      <c r="BN946" s="28"/>
      <c r="BO946" s="28"/>
      <c r="BP946" s="28"/>
      <c r="BQ946" s="28"/>
      <c r="BR946" s="28"/>
      <c r="BS946" s="28"/>
      <c r="BT946" s="28"/>
      <c r="BU946" s="28"/>
      <c r="BV946" s="28"/>
      <c r="BW946" s="28"/>
      <c r="BX946" s="28"/>
    </row>
    <row r="947" spans="3:76" ht="15.75" customHeight="1">
      <c r="C947" s="55"/>
      <c r="D947" s="55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98"/>
      <c r="BE947" s="51"/>
      <c r="BF947" s="28"/>
      <c r="BG947" s="28"/>
      <c r="BH947" s="28"/>
      <c r="BI947" s="28"/>
      <c r="BJ947" s="28"/>
      <c r="BK947" s="28"/>
      <c r="BL947" s="28"/>
      <c r="BM947" s="28"/>
      <c r="BN947" s="28"/>
      <c r="BO947" s="28"/>
      <c r="BP947" s="28"/>
      <c r="BQ947" s="28"/>
      <c r="BR947" s="28"/>
      <c r="BS947" s="28"/>
      <c r="BT947" s="28"/>
      <c r="BU947" s="28"/>
      <c r="BV947" s="28"/>
      <c r="BW947" s="28"/>
      <c r="BX947" s="28"/>
    </row>
    <row r="948" spans="3:76" ht="15.75" customHeight="1">
      <c r="C948" s="55"/>
      <c r="D948" s="55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98"/>
      <c r="BE948" s="51"/>
      <c r="BF948" s="28"/>
      <c r="BG948" s="28"/>
      <c r="BH948" s="28"/>
      <c r="BI948" s="28"/>
      <c r="BJ948" s="28"/>
      <c r="BK948" s="28"/>
      <c r="BL948" s="28"/>
      <c r="BM948" s="28"/>
      <c r="BN948" s="28"/>
      <c r="BO948" s="28"/>
      <c r="BP948" s="28"/>
      <c r="BQ948" s="28"/>
      <c r="BR948" s="28"/>
      <c r="BS948" s="28"/>
      <c r="BT948" s="28"/>
      <c r="BU948" s="28"/>
      <c r="BV948" s="28"/>
      <c r="BW948" s="28"/>
      <c r="BX948" s="28"/>
    </row>
    <row r="949" spans="3:76" ht="15.75" customHeight="1">
      <c r="C949" s="55"/>
      <c r="D949" s="55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98"/>
      <c r="BE949" s="51"/>
      <c r="BF949" s="28"/>
      <c r="BG949" s="28"/>
      <c r="BH949" s="28"/>
      <c r="BI949" s="28"/>
      <c r="BJ949" s="28"/>
      <c r="BK949" s="28"/>
      <c r="BL949" s="28"/>
      <c r="BM949" s="28"/>
      <c r="BN949" s="28"/>
      <c r="BO949" s="28"/>
      <c r="BP949" s="28"/>
      <c r="BQ949" s="28"/>
      <c r="BR949" s="28"/>
      <c r="BS949" s="28"/>
      <c r="BT949" s="28"/>
      <c r="BU949" s="28"/>
      <c r="BV949" s="28"/>
      <c r="BW949" s="28"/>
      <c r="BX949" s="28"/>
    </row>
    <row r="950" spans="3:76" ht="15.75" customHeight="1">
      <c r="C950" s="55"/>
      <c r="D950" s="55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98"/>
      <c r="BE950" s="51"/>
      <c r="BF950" s="28"/>
      <c r="BG950" s="28"/>
      <c r="BH950" s="28"/>
      <c r="BI950" s="28"/>
      <c r="BJ950" s="28"/>
      <c r="BK950" s="28"/>
      <c r="BL950" s="28"/>
      <c r="BM950" s="28"/>
      <c r="BN950" s="28"/>
      <c r="BO950" s="28"/>
      <c r="BP950" s="28"/>
      <c r="BQ950" s="28"/>
      <c r="BR950" s="28"/>
      <c r="BS950" s="28"/>
      <c r="BT950" s="28"/>
      <c r="BU950" s="28"/>
      <c r="BV950" s="28"/>
      <c r="BW950" s="28"/>
      <c r="BX950" s="28"/>
    </row>
    <row r="951" spans="3:76" ht="15.75" customHeight="1">
      <c r="C951" s="55"/>
      <c r="D951" s="55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98"/>
      <c r="BE951" s="51"/>
      <c r="BF951" s="28"/>
      <c r="BG951" s="28"/>
      <c r="BH951" s="28"/>
      <c r="BI951" s="28"/>
      <c r="BJ951" s="28"/>
      <c r="BK951" s="28"/>
      <c r="BL951" s="28"/>
      <c r="BM951" s="28"/>
      <c r="BN951" s="28"/>
      <c r="BO951" s="28"/>
      <c r="BP951" s="28"/>
      <c r="BQ951" s="28"/>
      <c r="BR951" s="28"/>
      <c r="BS951" s="28"/>
      <c r="BT951" s="28"/>
      <c r="BU951" s="28"/>
      <c r="BV951" s="28"/>
      <c r="BW951" s="28"/>
      <c r="BX951" s="28"/>
    </row>
    <row r="952" spans="3:76" ht="15.75" customHeight="1">
      <c r="C952" s="55"/>
      <c r="D952" s="55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98"/>
      <c r="BE952" s="51"/>
      <c r="BF952" s="28"/>
      <c r="BG952" s="28"/>
      <c r="BH952" s="28"/>
      <c r="BI952" s="28"/>
      <c r="BJ952" s="28"/>
      <c r="BK952" s="28"/>
      <c r="BL952" s="28"/>
      <c r="BM952" s="28"/>
      <c r="BN952" s="28"/>
      <c r="BO952" s="28"/>
      <c r="BP952" s="28"/>
      <c r="BQ952" s="28"/>
      <c r="BR952" s="28"/>
      <c r="BS952" s="28"/>
      <c r="BT952" s="28"/>
      <c r="BU952" s="28"/>
      <c r="BV952" s="28"/>
      <c r="BW952" s="28"/>
      <c r="BX952" s="28"/>
    </row>
    <row r="953" spans="3:76" ht="15.75" customHeight="1">
      <c r="C953" s="55"/>
      <c r="D953" s="55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98"/>
      <c r="BE953" s="51"/>
      <c r="BF953" s="28"/>
      <c r="BG953" s="28"/>
      <c r="BH953" s="28"/>
      <c r="BI953" s="28"/>
      <c r="BJ953" s="28"/>
      <c r="BK953" s="28"/>
      <c r="BL953" s="28"/>
      <c r="BM953" s="28"/>
      <c r="BN953" s="28"/>
      <c r="BO953" s="28"/>
      <c r="BP953" s="28"/>
      <c r="BQ953" s="28"/>
      <c r="BR953" s="28"/>
      <c r="BS953" s="28"/>
      <c r="BT953" s="28"/>
      <c r="BU953" s="28"/>
      <c r="BV953" s="28"/>
      <c r="BW953" s="28"/>
      <c r="BX953" s="28"/>
    </row>
    <row r="954" spans="3:76" ht="15.75" customHeight="1">
      <c r="C954" s="55"/>
      <c r="D954" s="55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98"/>
      <c r="BE954" s="51"/>
      <c r="BF954" s="28"/>
      <c r="BG954" s="28"/>
      <c r="BH954" s="28"/>
      <c r="BI954" s="28"/>
      <c r="BJ954" s="28"/>
      <c r="BK954" s="28"/>
      <c r="BL954" s="28"/>
      <c r="BM954" s="28"/>
      <c r="BN954" s="28"/>
      <c r="BO954" s="28"/>
      <c r="BP954" s="28"/>
      <c r="BQ954" s="28"/>
      <c r="BR954" s="28"/>
      <c r="BS954" s="28"/>
      <c r="BT954" s="28"/>
      <c r="BU954" s="28"/>
      <c r="BV954" s="28"/>
      <c r="BW954" s="28"/>
      <c r="BX954" s="28"/>
    </row>
    <row r="955" spans="3:76" ht="15.75" customHeight="1">
      <c r="C955" s="55"/>
      <c r="D955" s="55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98"/>
      <c r="BE955" s="51"/>
      <c r="BF955" s="28"/>
      <c r="BG955" s="28"/>
      <c r="BH955" s="28"/>
      <c r="BI955" s="28"/>
      <c r="BJ955" s="28"/>
      <c r="BK955" s="28"/>
      <c r="BL955" s="28"/>
      <c r="BM955" s="28"/>
      <c r="BN955" s="28"/>
      <c r="BO955" s="28"/>
      <c r="BP955" s="28"/>
      <c r="BQ955" s="28"/>
      <c r="BR955" s="28"/>
      <c r="BS955" s="28"/>
      <c r="BT955" s="28"/>
      <c r="BU955" s="28"/>
      <c r="BV955" s="28"/>
      <c r="BW955" s="28"/>
      <c r="BX955" s="28"/>
    </row>
    <row r="956" spans="3:76" ht="15.75" customHeight="1">
      <c r="C956" s="55"/>
      <c r="D956" s="55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98"/>
      <c r="BE956" s="51"/>
      <c r="BF956" s="28"/>
      <c r="BG956" s="28"/>
      <c r="BH956" s="28"/>
      <c r="BI956" s="28"/>
      <c r="BJ956" s="28"/>
      <c r="BK956" s="28"/>
      <c r="BL956" s="28"/>
      <c r="BM956" s="28"/>
      <c r="BN956" s="28"/>
      <c r="BO956" s="28"/>
      <c r="BP956" s="28"/>
      <c r="BQ956" s="28"/>
      <c r="BR956" s="28"/>
      <c r="BS956" s="28"/>
      <c r="BT956" s="28"/>
      <c r="BU956" s="28"/>
      <c r="BV956" s="28"/>
      <c r="BW956" s="28"/>
      <c r="BX956" s="28"/>
    </row>
    <row r="957" spans="3:76" ht="15.75" customHeight="1">
      <c r="C957" s="55"/>
      <c r="D957" s="55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98"/>
      <c r="BE957" s="51"/>
      <c r="BF957" s="28"/>
      <c r="BG957" s="28"/>
      <c r="BH957" s="28"/>
      <c r="BI957" s="28"/>
      <c r="BJ957" s="28"/>
      <c r="BK957" s="28"/>
      <c r="BL957" s="28"/>
      <c r="BM957" s="28"/>
      <c r="BN957" s="28"/>
      <c r="BO957" s="28"/>
      <c r="BP957" s="28"/>
      <c r="BQ957" s="28"/>
      <c r="BR957" s="28"/>
      <c r="BS957" s="28"/>
      <c r="BT957" s="28"/>
      <c r="BU957" s="28"/>
      <c r="BV957" s="28"/>
      <c r="BW957" s="28"/>
      <c r="BX957" s="28"/>
    </row>
    <row r="958" spans="3:76" ht="15.75" customHeight="1">
      <c r="C958" s="55"/>
      <c r="D958" s="55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98"/>
      <c r="BE958" s="51"/>
      <c r="BF958" s="28"/>
      <c r="BG958" s="28"/>
      <c r="BH958" s="28"/>
      <c r="BI958" s="28"/>
      <c r="BJ958" s="28"/>
      <c r="BK958" s="28"/>
      <c r="BL958" s="28"/>
      <c r="BM958" s="28"/>
      <c r="BN958" s="28"/>
      <c r="BO958" s="28"/>
      <c r="BP958" s="28"/>
      <c r="BQ958" s="28"/>
      <c r="BR958" s="28"/>
      <c r="BS958" s="28"/>
      <c r="BT958" s="28"/>
      <c r="BU958" s="28"/>
      <c r="BV958" s="28"/>
      <c r="BW958" s="28"/>
      <c r="BX958" s="28"/>
    </row>
    <row r="959" spans="3:76" ht="15.75" customHeight="1">
      <c r="C959" s="55"/>
      <c r="D959" s="55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98"/>
      <c r="BE959" s="51"/>
      <c r="BF959" s="28"/>
      <c r="BG959" s="28"/>
      <c r="BH959" s="28"/>
      <c r="BI959" s="28"/>
      <c r="BJ959" s="28"/>
      <c r="BK959" s="28"/>
      <c r="BL959" s="28"/>
      <c r="BM959" s="28"/>
      <c r="BN959" s="28"/>
      <c r="BO959" s="28"/>
      <c r="BP959" s="28"/>
      <c r="BQ959" s="28"/>
      <c r="BR959" s="28"/>
      <c r="BS959" s="28"/>
      <c r="BT959" s="28"/>
      <c r="BU959" s="28"/>
      <c r="BV959" s="28"/>
      <c r="BW959" s="28"/>
      <c r="BX959" s="28"/>
    </row>
    <row r="960" spans="3:76" ht="15.75" customHeight="1">
      <c r="C960" s="55"/>
      <c r="D960" s="55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98"/>
      <c r="BE960" s="51"/>
      <c r="BF960" s="28"/>
      <c r="BG960" s="28"/>
      <c r="BH960" s="28"/>
      <c r="BI960" s="28"/>
      <c r="BJ960" s="28"/>
      <c r="BK960" s="28"/>
      <c r="BL960" s="28"/>
      <c r="BM960" s="28"/>
      <c r="BN960" s="28"/>
      <c r="BO960" s="28"/>
      <c r="BP960" s="28"/>
      <c r="BQ960" s="28"/>
      <c r="BR960" s="28"/>
      <c r="BS960" s="28"/>
      <c r="BT960" s="28"/>
      <c r="BU960" s="28"/>
      <c r="BV960" s="28"/>
      <c r="BW960" s="28"/>
      <c r="BX960" s="28"/>
    </row>
    <row r="961" spans="3:76" ht="15.75" customHeight="1">
      <c r="C961" s="55"/>
      <c r="D961" s="55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98"/>
      <c r="BE961" s="51"/>
      <c r="BF961" s="28"/>
      <c r="BG961" s="28"/>
      <c r="BH961" s="28"/>
      <c r="BI961" s="28"/>
      <c r="BJ961" s="28"/>
      <c r="BK961" s="28"/>
      <c r="BL961" s="28"/>
      <c r="BM961" s="28"/>
      <c r="BN961" s="28"/>
      <c r="BO961" s="28"/>
      <c r="BP961" s="28"/>
      <c r="BQ961" s="28"/>
      <c r="BR961" s="28"/>
      <c r="BS961" s="28"/>
      <c r="BT961" s="28"/>
      <c r="BU961" s="28"/>
      <c r="BV961" s="28"/>
      <c r="BW961" s="28"/>
      <c r="BX961" s="28"/>
    </row>
    <row r="962" spans="3:76" ht="15.75" customHeight="1">
      <c r="C962" s="55"/>
      <c r="D962" s="55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98"/>
      <c r="BE962" s="51"/>
      <c r="BF962" s="28"/>
      <c r="BG962" s="28"/>
      <c r="BH962" s="28"/>
      <c r="BI962" s="28"/>
      <c r="BJ962" s="28"/>
      <c r="BK962" s="28"/>
      <c r="BL962" s="28"/>
      <c r="BM962" s="28"/>
      <c r="BN962" s="28"/>
      <c r="BO962" s="28"/>
      <c r="BP962" s="28"/>
      <c r="BQ962" s="28"/>
      <c r="BR962" s="28"/>
      <c r="BS962" s="28"/>
      <c r="BT962" s="28"/>
      <c r="BU962" s="28"/>
      <c r="BV962" s="28"/>
      <c r="BW962" s="28"/>
      <c r="BX962" s="28"/>
    </row>
    <row r="963" spans="3:76" ht="15.75" customHeight="1">
      <c r="C963" s="55"/>
      <c r="D963" s="55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98"/>
      <c r="BE963" s="51"/>
      <c r="BF963" s="28"/>
      <c r="BG963" s="28"/>
      <c r="BH963" s="28"/>
      <c r="BI963" s="28"/>
      <c r="BJ963" s="28"/>
      <c r="BK963" s="28"/>
      <c r="BL963" s="28"/>
      <c r="BM963" s="28"/>
      <c r="BN963" s="28"/>
      <c r="BO963" s="28"/>
      <c r="BP963" s="28"/>
      <c r="BQ963" s="28"/>
      <c r="BR963" s="28"/>
      <c r="BS963" s="28"/>
      <c r="BT963" s="28"/>
      <c r="BU963" s="28"/>
      <c r="BV963" s="28"/>
      <c r="BW963" s="28"/>
      <c r="BX963" s="28"/>
    </row>
    <row r="964" spans="3:76" ht="15.75" customHeight="1">
      <c r="C964" s="55"/>
      <c r="D964" s="55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98"/>
      <c r="BE964" s="51"/>
      <c r="BF964" s="28"/>
      <c r="BG964" s="28"/>
      <c r="BH964" s="28"/>
      <c r="BI964" s="28"/>
      <c r="BJ964" s="28"/>
      <c r="BK964" s="28"/>
      <c r="BL964" s="28"/>
      <c r="BM964" s="28"/>
      <c r="BN964" s="28"/>
      <c r="BO964" s="28"/>
      <c r="BP964" s="28"/>
      <c r="BQ964" s="28"/>
      <c r="BR964" s="28"/>
      <c r="BS964" s="28"/>
      <c r="BT964" s="28"/>
      <c r="BU964" s="28"/>
      <c r="BV964" s="28"/>
      <c r="BW964" s="28"/>
      <c r="BX964" s="28"/>
    </row>
    <row r="965" spans="3:76" ht="15.75" customHeight="1">
      <c r="C965" s="55"/>
      <c r="D965" s="55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98"/>
      <c r="BE965" s="51"/>
      <c r="BF965" s="28"/>
      <c r="BG965" s="28"/>
      <c r="BH965" s="28"/>
      <c r="BI965" s="28"/>
      <c r="BJ965" s="28"/>
      <c r="BK965" s="28"/>
      <c r="BL965" s="28"/>
      <c r="BM965" s="28"/>
      <c r="BN965" s="28"/>
      <c r="BO965" s="28"/>
      <c r="BP965" s="28"/>
      <c r="BQ965" s="28"/>
      <c r="BR965" s="28"/>
      <c r="BS965" s="28"/>
      <c r="BT965" s="28"/>
      <c r="BU965" s="28"/>
      <c r="BV965" s="28"/>
      <c r="BW965" s="28"/>
      <c r="BX965" s="28"/>
    </row>
    <row r="966" spans="3:76" ht="15.75" customHeight="1">
      <c r="C966" s="55"/>
      <c r="D966" s="55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98"/>
      <c r="BE966" s="51"/>
      <c r="BF966" s="28"/>
      <c r="BG966" s="28"/>
      <c r="BH966" s="28"/>
      <c r="BI966" s="28"/>
      <c r="BJ966" s="28"/>
      <c r="BK966" s="28"/>
      <c r="BL966" s="28"/>
      <c r="BM966" s="28"/>
      <c r="BN966" s="28"/>
      <c r="BO966" s="28"/>
      <c r="BP966" s="28"/>
      <c r="BQ966" s="28"/>
      <c r="BR966" s="28"/>
      <c r="BS966" s="28"/>
      <c r="BT966" s="28"/>
      <c r="BU966" s="28"/>
      <c r="BV966" s="28"/>
      <c r="BW966" s="28"/>
      <c r="BX966" s="28"/>
    </row>
    <row r="967" spans="3:76" ht="15.75" customHeight="1">
      <c r="C967" s="55"/>
      <c r="D967" s="55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98"/>
      <c r="BE967" s="51"/>
      <c r="BF967" s="28"/>
      <c r="BG967" s="28"/>
      <c r="BH967" s="28"/>
      <c r="BI967" s="28"/>
      <c r="BJ967" s="28"/>
      <c r="BK967" s="28"/>
      <c r="BL967" s="28"/>
      <c r="BM967" s="28"/>
      <c r="BN967" s="28"/>
      <c r="BO967" s="28"/>
      <c r="BP967" s="28"/>
      <c r="BQ967" s="28"/>
      <c r="BR967" s="28"/>
      <c r="BS967" s="28"/>
      <c r="BT967" s="28"/>
      <c r="BU967" s="28"/>
      <c r="BV967" s="28"/>
      <c r="BW967" s="28"/>
      <c r="BX967" s="28"/>
    </row>
    <row r="968" spans="3:76" ht="15.75" customHeight="1">
      <c r="C968" s="55"/>
      <c r="D968" s="55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98"/>
      <c r="BE968" s="51"/>
      <c r="BF968" s="28"/>
      <c r="BG968" s="28"/>
      <c r="BH968" s="28"/>
      <c r="BI968" s="28"/>
      <c r="BJ968" s="28"/>
      <c r="BK968" s="28"/>
      <c r="BL968" s="28"/>
      <c r="BM968" s="28"/>
      <c r="BN968" s="28"/>
      <c r="BO968" s="28"/>
      <c r="BP968" s="28"/>
      <c r="BQ968" s="28"/>
      <c r="BR968" s="28"/>
      <c r="BS968" s="28"/>
      <c r="BT968" s="28"/>
      <c r="BU968" s="28"/>
      <c r="BV968" s="28"/>
      <c r="BW968" s="28"/>
      <c r="BX968" s="28"/>
    </row>
    <row r="969" spans="3:76" ht="15.75" customHeight="1">
      <c r="C969" s="55"/>
      <c r="D969" s="55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98"/>
      <c r="BE969" s="51"/>
      <c r="BF969" s="28"/>
      <c r="BG969" s="28"/>
      <c r="BH969" s="28"/>
      <c r="BI969" s="28"/>
      <c r="BJ969" s="28"/>
      <c r="BK969" s="28"/>
      <c r="BL969" s="28"/>
      <c r="BM969" s="28"/>
      <c r="BN969" s="28"/>
      <c r="BO969" s="28"/>
      <c r="BP969" s="28"/>
      <c r="BQ969" s="28"/>
      <c r="BR969" s="28"/>
      <c r="BS969" s="28"/>
      <c r="BT969" s="28"/>
      <c r="BU969" s="28"/>
      <c r="BV969" s="28"/>
      <c r="BW969" s="28"/>
      <c r="BX969" s="28"/>
    </row>
    <row r="970" spans="3:76" ht="15.75" customHeight="1">
      <c r="C970" s="55"/>
      <c r="D970" s="55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98"/>
      <c r="BE970" s="51"/>
      <c r="BF970" s="28"/>
      <c r="BG970" s="28"/>
      <c r="BH970" s="28"/>
      <c r="BI970" s="28"/>
      <c r="BJ970" s="28"/>
      <c r="BK970" s="28"/>
      <c r="BL970" s="28"/>
      <c r="BM970" s="28"/>
      <c r="BN970" s="28"/>
      <c r="BO970" s="28"/>
      <c r="BP970" s="28"/>
      <c r="BQ970" s="28"/>
      <c r="BR970" s="28"/>
      <c r="BS970" s="28"/>
      <c r="BT970" s="28"/>
      <c r="BU970" s="28"/>
      <c r="BV970" s="28"/>
      <c r="BW970" s="28"/>
      <c r="BX970" s="28"/>
    </row>
    <row r="971" spans="3:76" ht="15.75" customHeight="1">
      <c r="C971" s="55"/>
      <c r="D971" s="55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98"/>
      <c r="BE971" s="51"/>
      <c r="BF971" s="28"/>
      <c r="BG971" s="28"/>
      <c r="BH971" s="28"/>
      <c r="BI971" s="28"/>
      <c r="BJ971" s="28"/>
      <c r="BK971" s="28"/>
      <c r="BL971" s="28"/>
      <c r="BM971" s="28"/>
      <c r="BN971" s="28"/>
      <c r="BO971" s="28"/>
      <c r="BP971" s="28"/>
      <c r="BQ971" s="28"/>
      <c r="BR971" s="28"/>
      <c r="BS971" s="28"/>
      <c r="BT971" s="28"/>
      <c r="BU971" s="28"/>
      <c r="BV971" s="28"/>
      <c r="BW971" s="28"/>
      <c r="BX971" s="28"/>
    </row>
    <row r="972" spans="3:76" ht="15.75" customHeight="1">
      <c r="C972" s="55"/>
      <c r="D972" s="55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98"/>
      <c r="BE972" s="51"/>
      <c r="BF972" s="28"/>
      <c r="BG972" s="28"/>
      <c r="BH972" s="28"/>
      <c r="BI972" s="28"/>
      <c r="BJ972" s="28"/>
      <c r="BK972" s="28"/>
      <c r="BL972" s="28"/>
      <c r="BM972" s="28"/>
      <c r="BN972" s="28"/>
      <c r="BO972" s="28"/>
      <c r="BP972" s="28"/>
      <c r="BQ972" s="28"/>
      <c r="BR972" s="28"/>
      <c r="BS972" s="28"/>
      <c r="BT972" s="28"/>
      <c r="BU972" s="28"/>
      <c r="BV972" s="28"/>
      <c r="BW972" s="28"/>
      <c r="BX972" s="28"/>
    </row>
    <row r="973" spans="3:76" ht="15.75" customHeight="1">
      <c r="C973" s="55"/>
      <c r="D973" s="55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98"/>
      <c r="BE973" s="51"/>
      <c r="BF973" s="28"/>
      <c r="BG973" s="28"/>
      <c r="BH973" s="28"/>
      <c r="BI973" s="28"/>
      <c r="BJ973" s="28"/>
      <c r="BK973" s="28"/>
      <c r="BL973" s="28"/>
      <c r="BM973" s="28"/>
      <c r="BN973" s="28"/>
      <c r="BO973" s="28"/>
      <c r="BP973" s="28"/>
      <c r="BQ973" s="28"/>
      <c r="BR973" s="28"/>
      <c r="BS973" s="28"/>
      <c r="BT973" s="28"/>
      <c r="BU973" s="28"/>
      <c r="BV973" s="28"/>
      <c r="BW973" s="28"/>
      <c r="BX973" s="28"/>
    </row>
    <row r="974" spans="3:76" ht="15.75" customHeight="1">
      <c r="C974" s="55"/>
      <c r="D974" s="55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98"/>
      <c r="BE974" s="51"/>
      <c r="BF974" s="28"/>
      <c r="BG974" s="28"/>
      <c r="BH974" s="28"/>
      <c r="BI974" s="28"/>
      <c r="BJ974" s="28"/>
      <c r="BK974" s="28"/>
      <c r="BL974" s="28"/>
      <c r="BM974" s="28"/>
      <c r="BN974" s="28"/>
      <c r="BO974" s="28"/>
      <c r="BP974" s="28"/>
      <c r="BQ974" s="28"/>
      <c r="BR974" s="28"/>
      <c r="BS974" s="28"/>
      <c r="BT974" s="28"/>
      <c r="BU974" s="28"/>
      <c r="BV974" s="28"/>
      <c r="BW974" s="28"/>
      <c r="BX974" s="28"/>
    </row>
    <row r="975" spans="3:76" ht="15.75" customHeight="1">
      <c r="C975" s="55"/>
      <c r="D975" s="55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98"/>
      <c r="BE975" s="51"/>
      <c r="BF975" s="28"/>
      <c r="BG975" s="28"/>
      <c r="BH975" s="28"/>
      <c r="BI975" s="28"/>
      <c r="BJ975" s="28"/>
      <c r="BK975" s="28"/>
      <c r="BL975" s="28"/>
      <c r="BM975" s="28"/>
      <c r="BN975" s="28"/>
      <c r="BO975" s="28"/>
      <c r="BP975" s="28"/>
      <c r="BQ975" s="28"/>
      <c r="BR975" s="28"/>
      <c r="BS975" s="28"/>
      <c r="BT975" s="28"/>
      <c r="BU975" s="28"/>
      <c r="BV975" s="28"/>
      <c r="BW975" s="28"/>
      <c r="BX975" s="28"/>
    </row>
    <row r="976" spans="3:76" ht="15.75" customHeight="1">
      <c r="C976" s="55"/>
      <c r="D976" s="55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98"/>
      <c r="BE976" s="51"/>
      <c r="BF976" s="28"/>
      <c r="BG976" s="28"/>
      <c r="BH976" s="28"/>
      <c r="BI976" s="28"/>
      <c r="BJ976" s="28"/>
      <c r="BK976" s="28"/>
      <c r="BL976" s="28"/>
      <c r="BM976" s="28"/>
      <c r="BN976" s="28"/>
      <c r="BO976" s="28"/>
      <c r="BP976" s="28"/>
      <c r="BQ976" s="28"/>
      <c r="BR976" s="28"/>
      <c r="BS976" s="28"/>
      <c r="BT976" s="28"/>
      <c r="BU976" s="28"/>
      <c r="BV976" s="28"/>
      <c r="BW976" s="28"/>
      <c r="BX976" s="28"/>
    </row>
    <row r="977" spans="3:76" ht="15.75" customHeight="1">
      <c r="C977" s="55"/>
      <c r="D977" s="55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98"/>
      <c r="BE977" s="51"/>
      <c r="BF977" s="28"/>
      <c r="BG977" s="28"/>
      <c r="BH977" s="28"/>
      <c r="BI977" s="28"/>
      <c r="BJ977" s="28"/>
      <c r="BK977" s="28"/>
      <c r="BL977" s="28"/>
      <c r="BM977" s="28"/>
      <c r="BN977" s="28"/>
      <c r="BO977" s="28"/>
      <c r="BP977" s="28"/>
      <c r="BQ977" s="28"/>
      <c r="BR977" s="28"/>
      <c r="BS977" s="28"/>
      <c r="BT977" s="28"/>
      <c r="BU977" s="28"/>
      <c r="BV977" s="28"/>
      <c r="BW977" s="28"/>
      <c r="BX977" s="28"/>
    </row>
    <row r="978" spans="3:76" ht="15.75" customHeight="1">
      <c r="C978" s="55"/>
      <c r="D978" s="55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98"/>
      <c r="BE978" s="51"/>
      <c r="BF978" s="28"/>
      <c r="BG978" s="28"/>
      <c r="BH978" s="28"/>
      <c r="BI978" s="28"/>
      <c r="BJ978" s="28"/>
      <c r="BK978" s="28"/>
      <c r="BL978" s="28"/>
      <c r="BM978" s="28"/>
      <c r="BN978" s="28"/>
      <c r="BO978" s="28"/>
      <c r="BP978" s="28"/>
      <c r="BQ978" s="28"/>
      <c r="BR978" s="28"/>
      <c r="BS978" s="28"/>
      <c r="BT978" s="28"/>
      <c r="BU978" s="28"/>
      <c r="BV978" s="28"/>
      <c r="BW978" s="28"/>
      <c r="BX978" s="28"/>
    </row>
    <row r="979" spans="3:76" ht="15.75" customHeight="1">
      <c r="C979" s="55"/>
      <c r="D979" s="55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98"/>
      <c r="BE979" s="51"/>
      <c r="BF979" s="28"/>
      <c r="BG979" s="28"/>
      <c r="BH979" s="28"/>
      <c r="BI979" s="28"/>
      <c r="BJ979" s="28"/>
      <c r="BK979" s="28"/>
      <c r="BL979" s="28"/>
      <c r="BM979" s="28"/>
      <c r="BN979" s="28"/>
      <c r="BO979" s="28"/>
      <c r="BP979" s="28"/>
      <c r="BQ979" s="28"/>
      <c r="BR979" s="28"/>
      <c r="BS979" s="28"/>
      <c r="BT979" s="28"/>
      <c r="BU979" s="28"/>
      <c r="BV979" s="28"/>
      <c r="BW979" s="28"/>
      <c r="BX979" s="28"/>
    </row>
    <row r="980" spans="3:76" ht="15.75" customHeight="1">
      <c r="C980" s="55"/>
      <c r="D980" s="55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98"/>
      <c r="BE980" s="51"/>
      <c r="BF980" s="28"/>
      <c r="BG980" s="28"/>
      <c r="BH980" s="28"/>
      <c r="BI980" s="28"/>
      <c r="BJ980" s="28"/>
      <c r="BK980" s="28"/>
      <c r="BL980" s="28"/>
      <c r="BM980" s="28"/>
      <c r="BN980" s="28"/>
      <c r="BO980" s="28"/>
      <c r="BP980" s="28"/>
      <c r="BQ980" s="28"/>
      <c r="BR980" s="28"/>
      <c r="BS980" s="28"/>
      <c r="BT980" s="28"/>
      <c r="BU980" s="28"/>
      <c r="BV980" s="28"/>
      <c r="BW980" s="28"/>
      <c r="BX980" s="28"/>
    </row>
    <row r="981" spans="3:76" ht="15.75" customHeight="1">
      <c r="C981" s="55"/>
      <c r="D981" s="55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98"/>
      <c r="BE981" s="51"/>
      <c r="BF981" s="28"/>
      <c r="BG981" s="28"/>
      <c r="BH981" s="28"/>
      <c r="BI981" s="28"/>
      <c r="BJ981" s="28"/>
      <c r="BK981" s="28"/>
      <c r="BL981" s="28"/>
      <c r="BM981" s="28"/>
      <c r="BN981" s="28"/>
      <c r="BO981" s="28"/>
      <c r="BP981" s="28"/>
      <c r="BQ981" s="28"/>
      <c r="BR981" s="28"/>
      <c r="BS981" s="28"/>
      <c r="BT981" s="28"/>
      <c r="BU981" s="28"/>
      <c r="BV981" s="28"/>
      <c r="BW981" s="28"/>
      <c r="BX981" s="28"/>
    </row>
    <row r="982" spans="3:76" ht="15.75" customHeight="1">
      <c r="C982" s="55"/>
      <c r="D982" s="55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98"/>
      <c r="BE982" s="51"/>
      <c r="BF982" s="28"/>
      <c r="BG982" s="28"/>
      <c r="BH982" s="28"/>
      <c r="BI982" s="28"/>
      <c r="BJ982" s="28"/>
      <c r="BK982" s="28"/>
      <c r="BL982" s="28"/>
      <c r="BM982" s="28"/>
      <c r="BN982" s="28"/>
      <c r="BO982" s="28"/>
      <c r="BP982" s="28"/>
      <c r="BQ982" s="28"/>
      <c r="BR982" s="28"/>
      <c r="BS982" s="28"/>
      <c r="BT982" s="28"/>
      <c r="BU982" s="28"/>
      <c r="BV982" s="28"/>
      <c r="BW982" s="28"/>
      <c r="BX982" s="28"/>
    </row>
    <row r="983" spans="3:76" ht="15.75" customHeight="1">
      <c r="C983" s="55"/>
      <c r="D983" s="55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98"/>
      <c r="BE983" s="51"/>
      <c r="BF983" s="28"/>
      <c r="BG983" s="28"/>
      <c r="BH983" s="28"/>
      <c r="BI983" s="28"/>
      <c r="BJ983" s="28"/>
      <c r="BK983" s="28"/>
      <c r="BL983" s="28"/>
      <c r="BM983" s="28"/>
      <c r="BN983" s="28"/>
      <c r="BO983" s="28"/>
      <c r="BP983" s="28"/>
      <c r="BQ983" s="28"/>
      <c r="BR983" s="28"/>
      <c r="BS983" s="28"/>
      <c r="BT983" s="28"/>
      <c r="BU983" s="28"/>
      <c r="BV983" s="28"/>
      <c r="BW983" s="28"/>
      <c r="BX983" s="28"/>
    </row>
    <row r="984" spans="3:76" ht="15.75" customHeight="1">
      <c r="C984" s="55"/>
      <c r="D984" s="55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98"/>
      <c r="BE984" s="51"/>
      <c r="BF984" s="28"/>
      <c r="BG984" s="28"/>
      <c r="BH984" s="28"/>
      <c r="BI984" s="28"/>
      <c r="BJ984" s="28"/>
      <c r="BK984" s="28"/>
      <c r="BL984" s="28"/>
      <c r="BM984" s="28"/>
      <c r="BN984" s="28"/>
      <c r="BO984" s="28"/>
      <c r="BP984" s="28"/>
      <c r="BQ984" s="28"/>
      <c r="BR984" s="28"/>
      <c r="BS984" s="28"/>
      <c r="BT984" s="28"/>
      <c r="BU984" s="28"/>
      <c r="BV984" s="28"/>
      <c r="BW984" s="28"/>
      <c r="BX984" s="28"/>
    </row>
    <row r="985" spans="3:76" ht="15.75" customHeight="1">
      <c r="C985" s="55"/>
      <c r="D985" s="55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98"/>
      <c r="BE985" s="51"/>
      <c r="BF985" s="28"/>
      <c r="BG985" s="28"/>
      <c r="BH985" s="28"/>
      <c r="BI985" s="28"/>
      <c r="BJ985" s="28"/>
      <c r="BK985" s="28"/>
      <c r="BL985" s="28"/>
      <c r="BM985" s="28"/>
      <c r="BN985" s="28"/>
      <c r="BO985" s="28"/>
      <c r="BP985" s="28"/>
      <c r="BQ985" s="28"/>
      <c r="BR985" s="28"/>
      <c r="BS985" s="28"/>
      <c r="BT985" s="28"/>
      <c r="BU985" s="28"/>
      <c r="BV985" s="28"/>
      <c r="BW985" s="28"/>
      <c r="BX985" s="28"/>
    </row>
    <row r="986" spans="3:76" ht="15.75" customHeight="1">
      <c r="C986" s="55"/>
      <c r="D986" s="55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98"/>
      <c r="BE986" s="51"/>
      <c r="BF986" s="28"/>
      <c r="BG986" s="28"/>
      <c r="BH986" s="28"/>
      <c r="BI986" s="28"/>
      <c r="BJ986" s="28"/>
      <c r="BK986" s="28"/>
      <c r="BL986" s="28"/>
      <c r="BM986" s="28"/>
      <c r="BN986" s="28"/>
      <c r="BO986" s="28"/>
      <c r="BP986" s="28"/>
      <c r="BQ986" s="28"/>
      <c r="BR986" s="28"/>
      <c r="BS986" s="28"/>
      <c r="BT986" s="28"/>
      <c r="BU986" s="28"/>
      <c r="BV986" s="28"/>
      <c r="BW986" s="28"/>
      <c r="BX986" s="28"/>
    </row>
    <row r="987" spans="3:76" ht="15.75" customHeight="1">
      <c r="C987" s="55"/>
      <c r="D987" s="55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98"/>
      <c r="BE987" s="51"/>
      <c r="BF987" s="28"/>
      <c r="BG987" s="28"/>
      <c r="BH987" s="28"/>
      <c r="BI987" s="28"/>
      <c r="BJ987" s="28"/>
      <c r="BK987" s="28"/>
      <c r="BL987" s="28"/>
      <c r="BM987" s="28"/>
      <c r="BN987" s="28"/>
      <c r="BO987" s="28"/>
      <c r="BP987" s="28"/>
      <c r="BQ987" s="28"/>
      <c r="BR987" s="28"/>
      <c r="BS987" s="28"/>
      <c r="BT987" s="28"/>
      <c r="BU987" s="28"/>
      <c r="BV987" s="28"/>
      <c r="BW987" s="28"/>
      <c r="BX987" s="28"/>
    </row>
    <row r="988" spans="3:76" ht="15.75" customHeight="1">
      <c r="C988" s="55"/>
      <c r="D988" s="55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98"/>
      <c r="BE988" s="51"/>
      <c r="BF988" s="28"/>
      <c r="BG988" s="28"/>
      <c r="BH988" s="28"/>
      <c r="BI988" s="28"/>
      <c r="BJ988" s="28"/>
      <c r="BK988" s="28"/>
      <c r="BL988" s="28"/>
      <c r="BM988" s="28"/>
      <c r="BN988" s="28"/>
      <c r="BO988" s="28"/>
      <c r="BP988" s="28"/>
      <c r="BQ988" s="28"/>
      <c r="BR988" s="28"/>
      <c r="BS988" s="28"/>
      <c r="BT988" s="28"/>
      <c r="BU988" s="28"/>
      <c r="BV988" s="28"/>
      <c r="BW988" s="28"/>
      <c r="BX988" s="28"/>
    </row>
    <row r="989" spans="3:76" ht="15.75" customHeight="1">
      <c r="C989" s="55"/>
      <c r="D989" s="55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98"/>
      <c r="BE989" s="51"/>
      <c r="BF989" s="28"/>
      <c r="BG989" s="28"/>
      <c r="BH989" s="28"/>
      <c r="BI989" s="28"/>
      <c r="BJ989" s="28"/>
      <c r="BK989" s="28"/>
      <c r="BL989" s="28"/>
      <c r="BM989" s="28"/>
      <c r="BN989" s="28"/>
      <c r="BO989" s="28"/>
      <c r="BP989" s="28"/>
      <c r="BQ989" s="28"/>
      <c r="BR989" s="28"/>
      <c r="BS989" s="28"/>
      <c r="BT989" s="28"/>
      <c r="BU989" s="28"/>
      <c r="BV989" s="28"/>
      <c r="BW989" s="28"/>
      <c r="BX989" s="28"/>
    </row>
    <row r="990" spans="3:76" ht="15.75" customHeight="1">
      <c r="C990" s="55"/>
      <c r="D990" s="55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98"/>
      <c r="BE990" s="51"/>
      <c r="BF990" s="28"/>
      <c r="BG990" s="28"/>
      <c r="BH990" s="28"/>
      <c r="BI990" s="28"/>
      <c r="BJ990" s="28"/>
      <c r="BK990" s="28"/>
      <c r="BL990" s="28"/>
      <c r="BM990" s="28"/>
      <c r="BN990" s="28"/>
      <c r="BO990" s="28"/>
      <c r="BP990" s="28"/>
      <c r="BQ990" s="28"/>
      <c r="BR990" s="28"/>
      <c r="BS990" s="28"/>
      <c r="BT990" s="28"/>
      <c r="BU990" s="28"/>
      <c r="BV990" s="28"/>
      <c r="BW990" s="28"/>
      <c r="BX990" s="28"/>
    </row>
    <row r="991" spans="3:76" ht="15.75" customHeight="1">
      <c r="C991" s="55"/>
      <c r="D991" s="55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98"/>
      <c r="BE991" s="51"/>
      <c r="BF991" s="28"/>
      <c r="BG991" s="28"/>
      <c r="BH991" s="28"/>
      <c r="BI991" s="28"/>
      <c r="BJ991" s="28"/>
      <c r="BK991" s="28"/>
      <c r="BL991" s="28"/>
      <c r="BM991" s="28"/>
      <c r="BN991" s="28"/>
      <c r="BO991" s="28"/>
      <c r="BP991" s="28"/>
      <c r="BQ991" s="28"/>
      <c r="BR991" s="28"/>
      <c r="BS991" s="28"/>
      <c r="BT991" s="28"/>
      <c r="BU991" s="28"/>
      <c r="BV991" s="28"/>
      <c r="BW991" s="28"/>
      <c r="BX991" s="28"/>
    </row>
    <row r="992" spans="3:76" ht="15.75" customHeight="1">
      <c r="C992" s="55"/>
      <c r="D992" s="55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98"/>
      <c r="BE992" s="51"/>
      <c r="BF992" s="28"/>
      <c r="BG992" s="28"/>
      <c r="BH992" s="28"/>
      <c r="BI992" s="28"/>
      <c r="BJ992" s="28"/>
      <c r="BK992" s="28"/>
      <c r="BL992" s="28"/>
      <c r="BM992" s="28"/>
      <c r="BN992" s="28"/>
      <c r="BO992" s="28"/>
      <c r="BP992" s="28"/>
      <c r="BQ992" s="28"/>
      <c r="BR992" s="28"/>
      <c r="BS992" s="28"/>
      <c r="BT992" s="28"/>
      <c r="BU992" s="28"/>
      <c r="BV992" s="28"/>
      <c r="BW992" s="28"/>
      <c r="BX992" s="28"/>
    </row>
    <row r="993" spans="3:76" ht="15.75" customHeight="1">
      <c r="C993" s="55"/>
      <c r="D993" s="55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98"/>
      <c r="BE993" s="51"/>
      <c r="BF993" s="28"/>
      <c r="BG993" s="28"/>
      <c r="BH993" s="28"/>
      <c r="BI993" s="28"/>
      <c r="BJ993" s="28"/>
      <c r="BK993" s="28"/>
      <c r="BL993" s="28"/>
      <c r="BM993" s="28"/>
      <c r="BN993" s="28"/>
      <c r="BO993" s="28"/>
      <c r="BP993" s="28"/>
      <c r="BQ993" s="28"/>
      <c r="BR993" s="28"/>
      <c r="BS993" s="28"/>
      <c r="BT993" s="28"/>
      <c r="BU993" s="28"/>
      <c r="BV993" s="28"/>
      <c r="BW993" s="28"/>
      <c r="BX993" s="28"/>
    </row>
    <row r="994" spans="3:76" ht="15.75" customHeight="1">
      <c r="C994" s="55"/>
      <c r="D994" s="55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98"/>
      <c r="BE994" s="51"/>
      <c r="BF994" s="28"/>
      <c r="BG994" s="28"/>
      <c r="BH994" s="28"/>
      <c r="BI994" s="28"/>
      <c r="BJ994" s="28"/>
      <c r="BK994" s="28"/>
      <c r="BL994" s="28"/>
      <c r="BM994" s="28"/>
      <c r="BN994" s="28"/>
      <c r="BO994" s="28"/>
      <c r="BP994" s="28"/>
      <c r="BQ994" s="28"/>
      <c r="BR994" s="28"/>
      <c r="BS994" s="28"/>
      <c r="BT994" s="28"/>
      <c r="BU994" s="28"/>
      <c r="BV994" s="28"/>
      <c r="BW994" s="28"/>
      <c r="BX994" s="28"/>
    </row>
    <row r="995" spans="3:76" ht="15.75" customHeight="1">
      <c r="C995" s="55"/>
      <c r="D995" s="55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98"/>
      <c r="BE995" s="51"/>
      <c r="BF995" s="28"/>
      <c r="BG995" s="28"/>
      <c r="BH995" s="28"/>
      <c r="BI995" s="28"/>
      <c r="BJ995" s="28"/>
      <c r="BK995" s="28"/>
      <c r="BL995" s="28"/>
      <c r="BM995" s="28"/>
      <c r="BN995" s="28"/>
      <c r="BO995" s="28"/>
      <c r="BP995" s="28"/>
      <c r="BQ995" s="28"/>
      <c r="BR995" s="28"/>
      <c r="BS995" s="28"/>
      <c r="BT995" s="28"/>
      <c r="BU995" s="28"/>
      <c r="BV995" s="28"/>
      <c r="BW995" s="28"/>
      <c r="BX995" s="28"/>
    </row>
    <row r="996" spans="3:76" ht="15.75" customHeight="1">
      <c r="C996" s="55"/>
      <c r="D996" s="55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98"/>
      <c r="BE996" s="51"/>
      <c r="BF996" s="28"/>
      <c r="BG996" s="28"/>
      <c r="BH996" s="28"/>
      <c r="BI996" s="28"/>
      <c r="BJ996" s="28"/>
      <c r="BK996" s="28"/>
      <c r="BL996" s="28"/>
      <c r="BM996" s="28"/>
      <c r="BN996" s="28"/>
      <c r="BO996" s="28"/>
      <c r="BP996" s="28"/>
      <c r="BQ996" s="28"/>
      <c r="BR996" s="28"/>
      <c r="BS996" s="28"/>
      <c r="BT996" s="28"/>
      <c r="BU996" s="28"/>
      <c r="BV996" s="28"/>
      <c r="BW996" s="28"/>
      <c r="BX996" s="28"/>
    </row>
    <row r="997" spans="3:76" ht="15.75" customHeight="1">
      <c r="C997" s="55"/>
      <c r="D997" s="55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98"/>
      <c r="BE997" s="51"/>
      <c r="BF997" s="28"/>
      <c r="BG997" s="28"/>
      <c r="BH997" s="28"/>
      <c r="BI997" s="28"/>
      <c r="BJ997" s="28"/>
      <c r="BK997" s="28"/>
      <c r="BL997" s="28"/>
      <c r="BM997" s="28"/>
      <c r="BN997" s="28"/>
      <c r="BO997" s="28"/>
      <c r="BP997" s="28"/>
      <c r="BQ997" s="28"/>
      <c r="BR997" s="28"/>
      <c r="BS997" s="28"/>
      <c r="BT997" s="28"/>
      <c r="BU997" s="28"/>
      <c r="BV997" s="28"/>
      <c r="BW997" s="28"/>
      <c r="BX997" s="28"/>
    </row>
    <row r="998" spans="3:76" ht="15.75" customHeight="1">
      <c r="C998" s="55"/>
      <c r="D998" s="55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98"/>
      <c r="BE998" s="51"/>
      <c r="BF998" s="28"/>
      <c r="BG998" s="28"/>
      <c r="BH998" s="28"/>
      <c r="BI998" s="28"/>
      <c r="BJ998" s="28"/>
      <c r="BK998" s="28"/>
      <c r="BL998" s="28"/>
      <c r="BM998" s="28"/>
      <c r="BN998" s="28"/>
      <c r="BO998" s="28"/>
      <c r="BP998" s="28"/>
      <c r="BQ998" s="28"/>
      <c r="BR998" s="28"/>
      <c r="BS998" s="28"/>
      <c r="BT998" s="28"/>
      <c r="BU998" s="28"/>
      <c r="BV998" s="28"/>
      <c r="BW998" s="28"/>
      <c r="BX998" s="28"/>
    </row>
    <row r="999" spans="3:76" ht="15.75" customHeight="1">
      <c r="C999" s="55"/>
      <c r="D999" s="55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98"/>
      <c r="BE999" s="51"/>
      <c r="BF999" s="28"/>
      <c r="BG999" s="28"/>
      <c r="BH999" s="28"/>
      <c r="BI999" s="28"/>
      <c r="BJ999" s="28"/>
      <c r="BK999" s="28"/>
      <c r="BL999" s="28"/>
      <c r="BM999" s="28"/>
      <c r="BN999" s="28"/>
      <c r="BO999" s="28"/>
      <c r="BP999" s="28"/>
      <c r="BQ999" s="28"/>
      <c r="BR999" s="28"/>
      <c r="BS999" s="28"/>
      <c r="BT999" s="28"/>
      <c r="BU999" s="28"/>
      <c r="BV999" s="28"/>
      <c r="BW999" s="28"/>
      <c r="BX999" s="28"/>
    </row>
    <row r="1000" spans="3:76" ht="15.75" customHeight="1">
      <c r="C1000" s="55"/>
      <c r="D1000" s="55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98"/>
      <c r="BE1000" s="51"/>
      <c r="BF1000" s="28"/>
      <c r="BG1000" s="28"/>
      <c r="BH1000" s="28"/>
      <c r="BI1000" s="28"/>
      <c r="BJ1000" s="28"/>
      <c r="BK1000" s="28"/>
      <c r="BL1000" s="28"/>
      <c r="BM1000" s="28"/>
      <c r="BN1000" s="28"/>
      <c r="BO1000" s="28"/>
      <c r="BP1000" s="28"/>
      <c r="BQ1000" s="28"/>
      <c r="BR1000" s="28"/>
      <c r="BS1000" s="28"/>
      <c r="BT1000" s="28"/>
      <c r="BU1000" s="28"/>
      <c r="BV1000" s="28"/>
      <c r="BW1000" s="28"/>
      <c r="BX1000" s="28"/>
    </row>
  </sheetData>
  <sheetProtection algorithmName="SHA-512" hashValue="5OGp7UyJSn0SE40jAai4AMRl29iCLOwvfyIumlQyfDkgBA/5Q4KGTiC8isPWz8qcMy7PmZBpjdumwpwqDbO7Rg==" saltValue="S7JgBW36z/CuSALOpZ8wNg==" spinCount="100000" sheet="1" objects="1" scenarios="1"/>
  <mergeCells count="29">
    <mergeCell ref="B46:C46"/>
    <mergeCell ref="AB18:AK18"/>
    <mergeCell ref="AB19:AL20"/>
    <mergeCell ref="L22:X30"/>
    <mergeCell ref="Z22:AL30"/>
    <mergeCell ref="AB34:AK34"/>
    <mergeCell ref="N35:X36"/>
    <mergeCell ref="AB35:AL36"/>
    <mergeCell ref="L38:X44"/>
    <mergeCell ref="Z38:AL44"/>
    <mergeCell ref="AN38:BA44"/>
    <mergeCell ref="N18:W18"/>
    <mergeCell ref="AP18:AZ18"/>
    <mergeCell ref="N19:X20"/>
    <mergeCell ref="AP19:AZ20"/>
    <mergeCell ref="N34:W34"/>
    <mergeCell ref="AN22:AZ30"/>
    <mergeCell ref="AN34:AZ34"/>
    <mergeCell ref="K9:L10"/>
    <mergeCell ref="N9:AZ14"/>
    <mergeCell ref="K11:L12"/>
    <mergeCell ref="K13:L14"/>
    <mergeCell ref="N7:W8"/>
    <mergeCell ref="I1:BB2"/>
    <mergeCell ref="J3:BB4"/>
    <mergeCell ref="BC3:BC4"/>
    <mergeCell ref="BD3:BX5"/>
    <mergeCell ref="B5:G5"/>
    <mergeCell ref="J5:BB5"/>
  </mergeCells>
  <conditionalFormatting sqref="A1:BY6 A7:N7 A8:M8 X7:BY8 BF9:BY60 BE9:BE100 A9:BD60">
    <cfRule type="cellIs" priority="65" dxfId="14" operator="equal">
      <formula>"LÕPETAMATA RAPORT"</formula>
    </cfRule>
    <cfRule type="cellIs" priority="66" dxfId="13" operator="equal">
      <formula>"LÕPLIK RAPORT"</formula>
    </cfRule>
    <cfRule type="cellIs" priority="67" dxfId="0" operator="equal">
      <formula>"Kokkuvõtlik hinnang paari lausega ..."</formula>
    </cfRule>
  </conditionalFormatting>
  <conditionalFormatting sqref="A1:AY6 A9:AY60 A7:N7 A8:M8 X7:AY8">
    <cfRule type="cellIs" priority="6" dxfId="11" operator="equal">
      <formula>"N/A"</formula>
    </cfRule>
    <cfRule type="cellIs" priority="7" dxfId="10" operator="equal">
      <formula>"N/C"</formula>
    </cfRule>
    <cfRule type="cellIs" priority="8" dxfId="9" operator="equal">
      <formula>4</formula>
    </cfRule>
    <cfRule type="cellIs" priority="9" dxfId="8" operator="equal">
      <formula>3</formula>
    </cfRule>
    <cfRule type="cellIs" priority="10" dxfId="7" operator="equal">
      <formula>2</formula>
    </cfRule>
    <cfRule type="cellIs" priority="11" dxfId="6" operator="equal">
      <formula>1</formula>
    </cfRule>
    <cfRule type="cellIs" priority="42" dxfId="0" operator="equal">
      <formula>"Üldine hinnang võistluse korraldusele …"</formula>
    </cfRule>
    <cfRule type="cellIs" priority="133" dxfId="0" operator="equal">
      <formula>"Konkreetsed ettepanekud korraldajale ..."</formula>
    </cfRule>
    <cfRule type="cellIs" priority="4" dxfId="3" operator="equal">
      <formula>" 00.01.1900 Kategooria: "</formula>
    </cfRule>
  </conditionalFormatting>
  <conditionalFormatting sqref="A1:BY6 A7:N7 A8:M8 X7:BY8 BF9:BY60 BE9:BE100 A9:BD60">
    <cfRule type="containsText" priority="3" dxfId="68" operator="containsText" text="Hinnang on määramata">
      <formula>NOT(ISERROR(SEARCH("Hinnang on määramata",A1)))</formula>
    </cfRule>
    <cfRule type="containsText" priority="2" dxfId="68" operator="containsText" text="täitmata lahter">
      <formula>NOT(ISERROR(SEARCH("täitmata lahter",A1)))</formula>
    </cfRule>
  </conditionalFormatting>
  <conditionalFormatting sqref="A1:AY6 A9:AY60 A7:N7 A8:M8 X7:AY8">
    <cfRule type="containsText" priority="68" dxfId="68" operator="containsText" text="Detailne kokkuvõte">
      <formula>NOT(ISERROR(SEARCH("Detailne kokkuvõte",A1)))</formula>
    </cfRule>
  </conditionalFormatting>
  <dataValidations count="1">
    <dataValidation type="list" allowBlank="1" showErrorMessage="1" sqref="C7:C20 C22:C27 C29:C32 C35:C38 C40:C43 C45 C50:C52">
      <formula1>"1,2,3,N/A,N/C"</formula1>
    </dataValidation>
  </dataValidations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Z1000"/>
  <sheetViews>
    <sheetView workbookViewId="0" topLeftCell="A1">
      <selection activeCell="D18" sqref="D18"/>
    </sheetView>
  </sheetViews>
  <sheetFormatPr defaultColWidth="12.625" defaultRowHeight="15" customHeight="1"/>
  <cols>
    <col min="1" max="26" width="9.625" style="0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6" customHeight="1">
      <c r="A11" s="1"/>
      <c r="B11" s="1"/>
      <c r="C11" s="1"/>
      <c r="D11" s="1"/>
      <c r="E11" s="2" t="s">
        <v>51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Aivo Maripuu / Raul Aarma</dc:creator>
  <cp:keywords/>
  <dc:description/>
  <cp:lastModifiedBy>Microsoft Office User</cp:lastModifiedBy>
  <dcterms:created xsi:type="dcterms:W3CDTF">2020-09-01T07:17:39Z</dcterms:created>
  <dcterms:modified xsi:type="dcterms:W3CDTF">2021-03-12T12:54:48Z</dcterms:modified>
  <cp:category/>
  <cp:version/>
  <cp:contentType/>
  <cp:contentStatus/>
</cp:coreProperties>
</file>